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C:\Wella Hekmuseta\Office\Dinas Lingkungan Hidup\2024\IKLH\IKU\2023\"/>
    </mc:Choice>
  </mc:AlternateContent>
  <xr:revisionPtr revIDLastSave="0" documentId="13_ncr:1_{E2FF1092-6BAF-4A46-BF09-556E2BB21518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BENGKULU" sheetId="1" r:id="rId1"/>
    <sheet name="Sheet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" i="1" l="1"/>
  <c r="M3" i="1"/>
  <c r="L3" i="1"/>
  <c r="K3" i="1"/>
  <c r="L60" i="1"/>
  <c r="K61" i="1"/>
  <c r="K60" i="1"/>
  <c r="K59" i="1"/>
  <c r="K58" i="1"/>
  <c r="K52" i="1"/>
  <c r="L52" i="1"/>
  <c r="K5" i="1"/>
  <c r="L4" i="1"/>
  <c r="K4" i="1"/>
  <c r="L10" i="2"/>
  <c r="K10" i="2"/>
  <c r="L9" i="2"/>
  <c r="K9" i="2"/>
  <c r="L8" i="2"/>
  <c r="K8" i="2"/>
  <c r="L7" i="2"/>
  <c r="K7" i="2"/>
  <c r="M58" i="1" l="1"/>
  <c r="M7" i="2"/>
  <c r="O7" i="2" s="1"/>
  <c r="Q7" i="2" s="1"/>
  <c r="R7" i="2" s="1"/>
  <c r="N7" i="2"/>
  <c r="P7" i="2" s="1"/>
  <c r="L61" i="1"/>
  <c r="L59" i="1"/>
  <c r="L58" i="1"/>
  <c r="L55" i="1"/>
  <c r="K55" i="1"/>
  <c r="L54" i="1"/>
  <c r="K54" i="1"/>
  <c r="L53" i="1"/>
  <c r="K53" i="1"/>
  <c r="L49" i="1"/>
  <c r="K49" i="1"/>
  <c r="L48" i="1"/>
  <c r="K48" i="1"/>
  <c r="L47" i="1"/>
  <c r="K47" i="1"/>
  <c r="L46" i="1"/>
  <c r="K46" i="1"/>
  <c r="L43" i="1"/>
  <c r="K43" i="1"/>
  <c r="L42" i="1"/>
  <c r="K42" i="1"/>
  <c r="L41" i="1"/>
  <c r="K41" i="1"/>
  <c r="L40" i="1"/>
  <c r="K40" i="1"/>
  <c r="L37" i="1"/>
  <c r="K37" i="1"/>
  <c r="L36" i="1"/>
  <c r="K36" i="1"/>
  <c r="L35" i="1"/>
  <c r="K35" i="1"/>
  <c r="L34" i="1"/>
  <c r="K34" i="1"/>
  <c r="L31" i="1"/>
  <c r="K31" i="1"/>
  <c r="L30" i="1"/>
  <c r="K30" i="1"/>
  <c r="L29" i="1"/>
  <c r="K29" i="1"/>
  <c r="L28" i="1"/>
  <c r="K28" i="1"/>
  <c r="L25" i="1"/>
  <c r="K25" i="1"/>
  <c r="L24" i="1"/>
  <c r="K24" i="1"/>
  <c r="L23" i="1"/>
  <c r="K23" i="1"/>
  <c r="L22" i="1"/>
  <c r="K22" i="1"/>
  <c r="L19" i="1"/>
  <c r="K19" i="1"/>
  <c r="L18" i="1"/>
  <c r="K18" i="1"/>
  <c r="L17" i="1"/>
  <c r="K17" i="1"/>
  <c r="L16" i="1"/>
  <c r="K16" i="1"/>
  <c r="L13" i="1"/>
  <c r="K13" i="1"/>
  <c r="L12" i="1"/>
  <c r="K12" i="1"/>
  <c r="L11" i="1"/>
  <c r="K11" i="1"/>
  <c r="L10" i="1"/>
  <c r="K10" i="1"/>
  <c r="L7" i="1"/>
  <c r="K7" i="1"/>
  <c r="L6" i="1"/>
  <c r="K6" i="1"/>
  <c r="M4" i="1" s="1"/>
  <c r="O4" i="1" s="1"/>
  <c r="L5" i="1"/>
  <c r="N4" i="1" l="1"/>
  <c r="P4" i="1" s="1"/>
  <c r="Q4" i="1" s="1"/>
  <c r="R4" i="1" s="1"/>
  <c r="O58" i="1"/>
  <c r="N58" i="1"/>
  <c r="P58" i="1" s="1"/>
  <c r="M10" i="1"/>
  <c r="O10" i="1" s="1"/>
  <c r="M34" i="1"/>
  <c r="O34" i="1" s="1"/>
  <c r="M46" i="1"/>
  <c r="O46" i="1" s="1"/>
  <c r="N16" i="1"/>
  <c r="P16" i="1" s="1"/>
  <c r="N22" i="1"/>
  <c r="P22" i="1" s="1"/>
  <c r="N46" i="1"/>
  <c r="P46" i="1" s="1"/>
  <c r="N28" i="1"/>
  <c r="P28" i="1" s="1"/>
  <c r="M16" i="1"/>
  <c r="O16" i="1" s="1"/>
  <c r="M40" i="1"/>
  <c r="O40" i="1" s="1"/>
  <c r="N10" i="1"/>
  <c r="P10" i="1" s="1"/>
  <c r="N40" i="1"/>
  <c r="P40" i="1" s="1"/>
  <c r="N52" i="1"/>
  <c r="P52" i="1" s="1"/>
  <c r="M52" i="1"/>
  <c r="N34" i="1"/>
  <c r="P34" i="1" s="1"/>
  <c r="M22" i="1"/>
  <c r="O22" i="1" s="1"/>
  <c r="M28" i="1"/>
  <c r="O28" i="1" s="1"/>
  <c r="Q16" i="1" l="1"/>
  <c r="R16" i="1" s="1"/>
  <c r="Q22" i="1"/>
  <c r="R22" i="1" s="1"/>
  <c r="Q34" i="1"/>
  <c r="R34" i="1" s="1"/>
  <c r="T4" i="1"/>
  <c r="V4" i="1" s="1"/>
  <c r="O52" i="1"/>
  <c r="Q52" i="1" s="1"/>
  <c r="R52" i="1" s="1"/>
  <c r="S4" i="1"/>
  <c r="U4" i="1" s="1"/>
  <c r="Q10" i="1"/>
  <c r="R10" i="1" s="1"/>
  <c r="Q40" i="1"/>
  <c r="R40" i="1" s="1"/>
  <c r="Q46" i="1"/>
  <c r="R46" i="1" s="1"/>
  <c r="Q28" i="1"/>
  <c r="R28" i="1" s="1"/>
  <c r="Q58" i="1"/>
  <c r="R58" i="1" s="1"/>
  <c r="W4" i="1" l="1"/>
  <c r="X4" i="1" s="1"/>
</calcChain>
</file>

<file path=xl/sharedStrings.xml><?xml version="1.0" encoding="utf-8"?>
<sst xmlns="http://schemas.openxmlformats.org/spreadsheetml/2006/main" count="168" uniqueCount="45">
  <si>
    <t>NO</t>
  </si>
  <si>
    <t>PROVINSI</t>
  </si>
  <si>
    <t>KABUPATEN/ KOTA</t>
  </si>
  <si>
    <t>PERUNTUKAN</t>
  </si>
  <si>
    <t>TAHAP I</t>
  </si>
  <si>
    <t>TAHAP II</t>
  </si>
  <si>
    <t>AQMS KLHK</t>
  </si>
  <si>
    <r>
      <t>Kadar NO</t>
    </r>
    <r>
      <rPr>
        <vertAlign val="subscript"/>
        <sz val="11"/>
        <color theme="1"/>
        <rFont val="Calibri"/>
        <family val="2"/>
        <scheme val="minor"/>
      </rPr>
      <t>2</t>
    </r>
  </si>
  <si>
    <r>
      <t>Kadar SO</t>
    </r>
    <r>
      <rPr>
        <vertAlign val="subscript"/>
        <sz val="11"/>
        <color theme="1"/>
        <rFont val="Calibri"/>
        <family val="2"/>
        <scheme val="minor"/>
      </rPr>
      <t>2</t>
    </r>
  </si>
  <si>
    <r>
      <t>µg/m</t>
    </r>
    <r>
      <rPr>
        <vertAlign val="superscript"/>
        <sz val="11"/>
        <color indexed="8"/>
        <rFont val="Calibri"/>
        <family val="2"/>
        <scheme val="minor"/>
      </rPr>
      <t>3</t>
    </r>
  </si>
  <si>
    <t>Transportasi</t>
  </si>
  <si>
    <t>Pemukiman</t>
  </si>
  <si>
    <t>BLANK</t>
  </si>
  <si>
    <t>&lt;0,41</t>
  </si>
  <si>
    <t>&lt;2,57</t>
  </si>
  <si>
    <t>Hilang</t>
  </si>
  <si>
    <t>Industri/Agro Industri</t>
  </si>
  <si>
    <t>Perkantoran/Komersial</t>
  </si>
  <si>
    <t>BENGKULU
(1700)</t>
  </si>
  <si>
    <t>KAB. BENGKULU SELATAN
(1701)</t>
  </si>
  <si>
    <t>KAB. REJANG LEBONG
(1702)</t>
  </si>
  <si>
    <t>BENGKULU UTARA
(1703)</t>
  </si>
  <si>
    <t>KAB. KAUR
(1704)</t>
  </si>
  <si>
    <t>KAB. SELUMA
(1705)</t>
  </si>
  <si>
    <t>KAB. MUKO-MUKO
(1706)</t>
  </si>
  <si>
    <t>LEBONG
(1707)</t>
  </si>
  <si>
    <t>KAB. PAHIANG
(1708)</t>
  </si>
  <si>
    <t>KAB. BENGKULU TENGAH
(1709)</t>
  </si>
  <si>
    <t>BENGKULU
(1771)</t>
  </si>
  <si>
    <t>Industri</t>
  </si>
  <si>
    <t>Perkantoran</t>
  </si>
  <si>
    <t>Perumahan</t>
  </si>
  <si>
    <t>IKU PROVINSI BENGKULU 2020</t>
  </si>
  <si>
    <t>PERHITUNGAN INDEKS KUALITAS UDARA 2020</t>
  </si>
  <si>
    <r>
      <t>Kadar NO</t>
    </r>
    <r>
      <rPr>
        <vertAlign val="subscript"/>
        <sz val="11"/>
        <rFont val="Calibri"/>
        <family val="2"/>
        <scheme val="minor"/>
      </rPr>
      <t>2</t>
    </r>
  </si>
  <si>
    <r>
      <t>Kadar SO</t>
    </r>
    <r>
      <rPr>
        <vertAlign val="subscript"/>
        <sz val="11"/>
        <rFont val="Calibri"/>
        <family val="2"/>
        <scheme val="minor"/>
      </rPr>
      <t>2</t>
    </r>
  </si>
  <si>
    <r>
      <t>µg/m</t>
    </r>
    <r>
      <rPr>
        <vertAlign val="superscript"/>
        <sz val="11"/>
        <rFont val="Calibri"/>
        <family val="2"/>
        <scheme val="minor"/>
      </rPr>
      <t>3</t>
    </r>
  </si>
  <si>
    <t>Average Total NO2</t>
  </si>
  <si>
    <t>Average Total NO2 Tahap I</t>
  </si>
  <si>
    <t>Total Average  SO2
Tahap 2</t>
  </si>
  <si>
    <t>Average Total SO2</t>
  </si>
  <si>
    <t>EU  NO2</t>
  </si>
  <si>
    <t>EU
SO2</t>
  </si>
  <si>
    <t>IKU</t>
  </si>
  <si>
    <t>Averange EU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</si>
</sst>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_-;\-* #,##0_-;_-* &quot;-&quot;_-;_-@_-"/>
    <numFmt numFmtId="165" formatCode="_(* #,##0.00_);_(* \(#,##0.00\);_(* &quot;-&quot;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vertAlign val="superscript"/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vertAlign val="subscript"/>
      <sz val="11"/>
      <name val="Calibri"/>
      <family val="2"/>
      <scheme val="minor"/>
    </font>
    <font>
      <vertAlign val="superscript"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5">
    <xf numFmtId="0" fontId="0" fillId="0" borderId="0" xfId="0"/>
    <xf numFmtId="0" fontId="3" fillId="2" borderId="2" xfId="0" applyFont="1" applyFill="1" applyBorder="1" applyAlignment="1">
      <alignment horizontal="center" vertical="center"/>
    </xf>
    <xf numFmtId="0" fontId="0" fillId="0" borderId="6" xfId="0" applyBorder="1"/>
    <xf numFmtId="0" fontId="0" fillId="0" borderId="7" xfId="0" applyBorder="1"/>
    <xf numFmtId="2" fontId="3" fillId="2" borderId="2" xfId="0" applyNumberFormat="1" applyFont="1" applyFill="1" applyBorder="1" applyAlignment="1">
      <alignment horizontal="center" vertical="center"/>
    </xf>
    <xf numFmtId="2" fontId="0" fillId="2" borderId="2" xfId="0" applyNumberFormat="1" applyFill="1" applyBorder="1" applyAlignment="1">
      <alignment horizontal="center" vertical="center"/>
    </xf>
    <xf numFmtId="2" fontId="0" fillId="0" borderId="8" xfId="0" applyNumberFormat="1" applyBorder="1" applyAlignment="1">
      <alignment horizontal="center" vertical="center"/>
    </xf>
    <xf numFmtId="2" fontId="0" fillId="0" borderId="9" xfId="0" applyNumberFormat="1" applyBorder="1" applyAlignment="1">
      <alignment horizontal="center" vertical="center"/>
    </xf>
    <xf numFmtId="2" fontId="0" fillId="0" borderId="0" xfId="0" applyNumberFormat="1"/>
    <xf numFmtId="165" fontId="0" fillId="0" borderId="0" xfId="1" applyNumberFormat="1" applyFont="1" applyAlignment="1"/>
    <xf numFmtId="2" fontId="3" fillId="0" borderId="8" xfId="0" applyNumberFormat="1" applyFont="1" applyBorder="1" applyAlignment="1">
      <alignment horizontal="center" vertical="center"/>
    </xf>
    <xf numFmtId="2" fontId="3" fillId="0" borderId="9" xfId="0" applyNumberFormat="1" applyFont="1" applyBorder="1" applyAlignment="1">
      <alignment horizontal="center" vertical="center"/>
    </xf>
    <xf numFmtId="2" fontId="3" fillId="0" borderId="10" xfId="0" applyNumberFormat="1" applyFont="1" applyBorder="1" applyAlignment="1">
      <alignment horizontal="center" vertical="center"/>
    </xf>
    <xf numFmtId="2" fontId="3" fillId="0" borderId="11" xfId="0" applyNumberFormat="1" applyFont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/>
    <xf numFmtId="0" fontId="5" fillId="2" borderId="2" xfId="0" applyFont="1" applyFill="1" applyBorder="1" applyAlignment="1">
      <alignment horizontal="center" vertical="center"/>
    </xf>
    <xf numFmtId="2" fontId="5" fillId="2" borderId="2" xfId="0" applyNumberFormat="1" applyFont="1" applyFill="1" applyBorder="1" applyAlignment="1">
      <alignment horizontal="center" vertical="center"/>
    </xf>
    <xf numFmtId="2" fontId="5" fillId="0" borderId="0" xfId="0" applyNumberFormat="1" applyFont="1"/>
    <xf numFmtId="165" fontId="5" fillId="0" borderId="0" xfId="1" applyNumberFormat="1" applyFont="1" applyAlignment="1"/>
    <xf numFmtId="0" fontId="5" fillId="2" borderId="2" xfId="0" applyFont="1" applyFill="1" applyBorder="1" applyAlignment="1">
      <alignment horizontal="center"/>
    </xf>
    <xf numFmtId="0" fontId="5" fillId="2" borderId="2" xfId="0" applyFont="1" applyFill="1" applyBorder="1" applyAlignment="1">
      <alignment wrapText="1"/>
    </xf>
    <xf numFmtId="0" fontId="5" fillId="2" borderId="2" xfId="0" applyFont="1" applyFill="1" applyBorder="1"/>
    <xf numFmtId="0" fontId="5" fillId="4" borderId="0" xfId="0" applyFont="1" applyFill="1"/>
    <xf numFmtId="0" fontId="5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3" borderId="0" xfId="0" applyFont="1" applyFill="1" applyAlignment="1">
      <alignment horizontal="center" wrapText="1"/>
    </xf>
    <xf numFmtId="0" fontId="0" fillId="0" borderId="2" xfId="0" applyBorder="1" applyAlignment="1">
      <alignment horizontal="center" vertical="center"/>
    </xf>
    <xf numFmtId="0" fontId="0" fillId="3" borderId="0" xfId="0" applyFill="1" applyAlignment="1">
      <alignment horizontal="center" wrapText="1"/>
    </xf>
    <xf numFmtId="0" fontId="0" fillId="2" borderId="2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wrapText="1"/>
    </xf>
    <xf numFmtId="0" fontId="5" fillId="0" borderId="2" xfId="0" applyFont="1" applyBorder="1" applyAlignment="1">
      <alignment horizontal="center"/>
    </xf>
    <xf numFmtId="0" fontId="5" fillId="0" borderId="2" xfId="0" applyFont="1" applyBorder="1"/>
    <xf numFmtId="0" fontId="5" fillId="4" borderId="2" xfId="0" applyFont="1" applyFill="1" applyBorder="1"/>
    <xf numFmtId="2" fontId="5" fillId="0" borderId="2" xfId="0" applyNumberFormat="1" applyFont="1" applyBorder="1"/>
    <xf numFmtId="165" fontId="5" fillId="0" borderId="2" xfId="1" applyNumberFormat="1" applyFont="1" applyBorder="1" applyAlignment="1"/>
    <xf numFmtId="165" fontId="5" fillId="4" borderId="2" xfId="1" applyNumberFormat="1" applyFont="1" applyFill="1" applyBorder="1" applyAlignment="1"/>
    <xf numFmtId="0" fontId="5" fillId="0" borderId="2" xfId="0" applyFont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wrapText="1"/>
    </xf>
    <xf numFmtId="0" fontId="5" fillId="0" borderId="5" xfId="0" applyFont="1" applyBorder="1" applyAlignment="1">
      <alignment horizontal="center" wrapText="1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62"/>
  <sheetViews>
    <sheetView tabSelected="1" topLeftCell="C1" workbookViewId="0">
      <pane xSplit="1" ySplit="3" topLeftCell="D4" activePane="bottomRight" state="frozen"/>
      <selection activeCell="C1" sqref="C1"/>
      <selection pane="topRight" activeCell="D1" sqref="D1"/>
      <selection pane="bottomLeft" activeCell="C4" sqref="C4"/>
      <selection pane="bottomRight" activeCell="C1" sqref="C1:R62"/>
    </sheetView>
  </sheetViews>
  <sheetFormatPr defaultColWidth="9.1796875" defaultRowHeight="14.5" x14ac:dyDescent="0.35"/>
  <cols>
    <col min="1" max="1" width="4.7265625" style="16" customWidth="1"/>
    <col min="2" max="2" width="14.26953125" style="16" customWidth="1"/>
    <col min="3" max="3" width="14.54296875" style="16" customWidth="1"/>
    <col min="4" max="4" width="22" style="16" bestFit="1" customWidth="1"/>
    <col min="5" max="8" width="10.54296875" style="16" hidden="1" customWidth="1"/>
    <col min="9" max="10" width="0" style="16" hidden="1" customWidth="1"/>
    <col min="11" max="11" width="9.7265625" style="16" customWidth="1"/>
    <col min="12" max="12" width="9" style="16" customWidth="1"/>
    <col min="13" max="13" width="9.08984375" style="16" customWidth="1"/>
    <col min="14" max="14" width="7.81640625" style="16" customWidth="1"/>
    <col min="15" max="16" width="6" style="16" customWidth="1"/>
    <col min="17" max="17" width="8.6328125" style="16" customWidth="1"/>
    <col min="18" max="18" width="7" style="24" customWidth="1"/>
    <col min="19" max="20" width="4.54296875" style="16" customWidth="1"/>
    <col min="21" max="23" width="6" style="16" customWidth="1"/>
    <col min="24" max="24" width="16.1796875" style="16" customWidth="1"/>
    <col min="25" max="16384" width="9.1796875" style="16"/>
  </cols>
  <sheetData>
    <row r="1" spans="1:24" ht="15" customHeight="1" x14ac:dyDescent="0.35">
      <c r="A1" s="27" t="s">
        <v>0</v>
      </c>
      <c r="B1" s="40" t="s">
        <v>1</v>
      </c>
      <c r="C1" s="26" t="s">
        <v>2</v>
      </c>
      <c r="D1" s="25" t="s">
        <v>3</v>
      </c>
      <c r="E1" s="30" t="s">
        <v>4</v>
      </c>
      <c r="F1" s="30"/>
      <c r="G1" s="30" t="s">
        <v>5</v>
      </c>
      <c r="H1" s="30"/>
      <c r="I1" s="30" t="s">
        <v>6</v>
      </c>
      <c r="J1" s="30"/>
      <c r="K1" s="48" t="s">
        <v>38</v>
      </c>
      <c r="L1" s="48" t="s">
        <v>39</v>
      </c>
      <c r="M1" s="51" t="s">
        <v>37</v>
      </c>
      <c r="N1" s="53" t="s">
        <v>40</v>
      </c>
      <c r="O1" s="48" t="s">
        <v>41</v>
      </c>
      <c r="P1" s="48" t="s">
        <v>42</v>
      </c>
      <c r="Q1" s="48" t="s">
        <v>44</v>
      </c>
      <c r="R1" s="49" t="s">
        <v>43</v>
      </c>
      <c r="X1" s="31" t="s">
        <v>32</v>
      </c>
    </row>
    <row r="2" spans="1:24" ht="42.5" customHeight="1" x14ac:dyDescent="0.35">
      <c r="A2" s="28"/>
      <c r="B2" s="40"/>
      <c r="C2" s="26"/>
      <c r="D2" s="25"/>
      <c r="E2" s="17" t="s">
        <v>34</v>
      </c>
      <c r="F2" s="17" t="s">
        <v>35</v>
      </c>
      <c r="G2" s="17" t="s">
        <v>34</v>
      </c>
      <c r="H2" s="17" t="s">
        <v>35</v>
      </c>
      <c r="I2" s="17" t="s">
        <v>34</v>
      </c>
      <c r="J2" s="17" t="s">
        <v>35</v>
      </c>
      <c r="K2" s="48"/>
      <c r="L2" s="48"/>
      <c r="M2" s="52"/>
      <c r="N2" s="54"/>
      <c r="O2" s="48"/>
      <c r="P2" s="48"/>
      <c r="Q2" s="48"/>
      <c r="R2" s="49"/>
      <c r="X2" s="31"/>
    </row>
    <row r="3" spans="1:24" ht="16.5" x14ac:dyDescent="0.35">
      <c r="A3" s="29"/>
      <c r="B3" s="40"/>
      <c r="C3" s="26"/>
      <c r="D3" s="25"/>
      <c r="E3" s="17" t="s">
        <v>36</v>
      </c>
      <c r="F3" s="17" t="s">
        <v>36</v>
      </c>
      <c r="G3" s="17" t="s">
        <v>36</v>
      </c>
      <c r="H3" s="17" t="s">
        <v>36</v>
      </c>
      <c r="I3" s="43"/>
      <c r="J3" s="43"/>
      <c r="K3" s="42" t="str">
        <f>H3</f>
        <v>µg/m3</v>
      </c>
      <c r="L3" s="42" t="str">
        <f>H3</f>
        <v>µg/m3</v>
      </c>
      <c r="M3" s="42" t="str">
        <f>L3</f>
        <v>µg/m3</v>
      </c>
      <c r="N3" s="42" t="str">
        <f>M3</f>
        <v>µg/m3</v>
      </c>
      <c r="O3" s="43"/>
      <c r="P3" s="43"/>
      <c r="Q3" s="43"/>
      <c r="R3" s="44"/>
    </row>
    <row r="4" spans="1:24" ht="15" hidden="1" customHeight="1" x14ac:dyDescent="0.35">
      <c r="A4" s="25">
        <v>1</v>
      </c>
      <c r="B4" s="40" t="s">
        <v>18</v>
      </c>
      <c r="C4" s="26" t="s">
        <v>19</v>
      </c>
      <c r="D4" s="17" t="s">
        <v>10</v>
      </c>
      <c r="E4" s="18">
        <v>8.1199999999999992</v>
      </c>
      <c r="F4" s="18">
        <v>9.44</v>
      </c>
      <c r="G4" s="18">
        <v>8.2799999999999994</v>
      </c>
      <c r="H4" s="18">
        <v>9.35</v>
      </c>
      <c r="I4" s="50"/>
      <c r="J4" s="50"/>
      <c r="K4" s="45">
        <f>AVERAGE(E4,G4)</f>
        <v>8.1999999999999993</v>
      </c>
      <c r="L4" s="45">
        <f>AVERAGE(F4,H4)</f>
        <v>9.3949999999999996</v>
      </c>
      <c r="M4" s="45">
        <f>AVERAGE(K4:K7)</f>
        <v>5.3900000000000006</v>
      </c>
      <c r="N4" s="45">
        <f>AVERAGE(L4:L7)</f>
        <v>6.061375</v>
      </c>
      <c r="O4" s="46">
        <f>M4/40</f>
        <v>0.13475000000000001</v>
      </c>
      <c r="P4" s="46">
        <f>N4/20</f>
        <v>0.30306875</v>
      </c>
      <c r="Q4" s="46">
        <f>AVERAGE(O4:P4)</f>
        <v>0.21890937500000002</v>
      </c>
      <c r="R4" s="47">
        <f>SUM(100-50/0.9*(Q4-0.1))</f>
        <v>93.393923611111106</v>
      </c>
      <c r="S4" s="19">
        <f>AVERAGE(M4:M62)</f>
        <v>5.8563999999999998</v>
      </c>
      <c r="T4" s="19">
        <f>AVERAGE(N4:N62)</f>
        <v>7.6255041666666674</v>
      </c>
      <c r="U4" s="20">
        <f>S4/40</f>
        <v>0.14640999999999998</v>
      </c>
      <c r="V4" s="20">
        <f>T4/20</f>
        <v>0.38127520833333339</v>
      </c>
      <c r="W4" s="20">
        <f>AVERAGE(U4:V4)</f>
        <v>0.26384260416666672</v>
      </c>
      <c r="X4" s="20">
        <f>SUM(100-50/0.9*(W4-0.1))</f>
        <v>90.897633101851852</v>
      </c>
    </row>
    <row r="5" spans="1:24" hidden="1" x14ac:dyDescent="0.35">
      <c r="A5" s="25"/>
      <c r="B5" s="40"/>
      <c r="C5" s="26"/>
      <c r="D5" s="17" t="s">
        <v>16</v>
      </c>
      <c r="E5" s="18">
        <v>4.4800000000000004</v>
      </c>
      <c r="F5" s="18">
        <v>4.3</v>
      </c>
      <c r="G5" s="18">
        <v>3.95</v>
      </c>
      <c r="H5" s="18">
        <v>5.0549999999999997</v>
      </c>
      <c r="I5" s="50"/>
      <c r="J5" s="50"/>
      <c r="K5" s="45">
        <f>AVERAGE(E5,G5)</f>
        <v>4.2149999999999999</v>
      </c>
      <c r="L5" s="45">
        <f t="shared" ref="K5:L61" si="0">AVERAGE(F5,H5)</f>
        <v>4.6775000000000002</v>
      </c>
      <c r="M5" s="43"/>
      <c r="N5" s="43"/>
      <c r="O5" s="46"/>
      <c r="P5" s="46"/>
      <c r="Q5" s="46"/>
      <c r="R5" s="47"/>
    </row>
    <row r="6" spans="1:24" hidden="1" x14ac:dyDescent="0.35">
      <c r="A6" s="25"/>
      <c r="B6" s="40"/>
      <c r="C6" s="26"/>
      <c r="D6" s="17" t="s">
        <v>11</v>
      </c>
      <c r="E6" s="18">
        <v>5.86</v>
      </c>
      <c r="F6" s="18">
        <v>4.6659999999999995</v>
      </c>
      <c r="G6" s="18">
        <v>3.73</v>
      </c>
      <c r="H6" s="18">
        <v>2.4700000000000002</v>
      </c>
      <c r="I6" s="50"/>
      <c r="J6" s="50"/>
      <c r="K6" s="45">
        <f t="shared" si="0"/>
        <v>4.7949999999999999</v>
      </c>
      <c r="L6" s="45">
        <f t="shared" si="0"/>
        <v>3.5679999999999996</v>
      </c>
      <c r="M6" s="43"/>
      <c r="N6" s="43"/>
      <c r="O6" s="46"/>
      <c r="P6" s="46"/>
      <c r="Q6" s="46"/>
      <c r="R6" s="47"/>
    </row>
    <row r="7" spans="1:24" hidden="1" x14ac:dyDescent="0.35">
      <c r="A7" s="25"/>
      <c r="B7" s="40"/>
      <c r="C7" s="26"/>
      <c r="D7" s="17" t="s">
        <v>17</v>
      </c>
      <c r="E7" s="18">
        <v>4.93</v>
      </c>
      <c r="F7" s="18">
        <v>7.01</v>
      </c>
      <c r="G7" s="18">
        <v>3.77</v>
      </c>
      <c r="H7" s="18">
        <v>6.2</v>
      </c>
      <c r="I7" s="50"/>
      <c r="J7" s="50"/>
      <c r="K7" s="45">
        <f t="shared" si="0"/>
        <v>4.3499999999999996</v>
      </c>
      <c r="L7" s="45">
        <f t="shared" si="0"/>
        <v>6.6050000000000004</v>
      </c>
      <c r="M7" s="43"/>
      <c r="N7" s="43"/>
      <c r="O7" s="46"/>
      <c r="P7" s="46"/>
      <c r="Q7" s="46"/>
      <c r="R7" s="47"/>
    </row>
    <row r="8" spans="1:24" hidden="1" x14ac:dyDescent="0.35">
      <c r="A8" s="25"/>
      <c r="B8" s="40"/>
      <c r="C8" s="26"/>
      <c r="D8" s="17" t="s">
        <v>12</v>
      </c>
      <c r="E8" s="18" t="s">
        <v>13</v>
      </c>
      <c r="F8" s="18" t="s">
        <v>14</v>
      </c>
      <c r="G8" s="18" t="s">
        <v>13</v>
      </c>
      <c r="H8" s="18" t="s">
        <v>14</v>
      </c>
      <c r="I8" s="50"/>
      <c r="J8" s="50"/>
      <c r="K8" s="45"/>
      <c r="L8" s="45"/>
      <c r="M8" s="43"/>
      <c r="N8" s="43"/>
      <c r="O8" s="46"/>
      <c r="P8" s="46"/>
      <c r="Q8" s="46"/>
      <c r="R8" s="47"/>
    </row>
    <row r="9" spans="1:24" hidden="1" x14ac:dyDescent="0.35">
      <c r="A9" s="21"/>
      <c r="B9" s="41"/>
      <c r="C9" s="22"/>
      <c r="D9" s="23"/>
      <c r="E9" s="17"/>
      <c r="F9" s="17"/>
      <c r="G9" s="17"/>
      <c r="H9" s="17"/>
      <c r="I9" s="15"/>
      <c r="J9" s="15"/>
      <c r="K9" s="45"/>
      <c r="L9" s="45"/>
      <c r="M9" s="43"/>
      <c r="N9" s="43"/>
      <c r="O9" s="46"/>
      <c r="P9" s="46"/>
      <c r="Q9" s="46"/>
      <c r="R9" s="47"/>
    </row>
    <row r="10" spans="1:24" ht="15" hidden="1" customHeight="1" x14ac:dyDescent="0.35">
      <c r="A10" s="25">
        <v>2</v>
      </c>
      <c r="B10" s="40" t="s">
        <v>18</v>
      </c>
      <c r="C10" s="26" t="s">
        <v>20</v>
      </c>
      <c r="D10" s="17" t="s">
        <v>10</v>
      </c>
      <c r="E10" s="18">
        <v>16.03</v>
      </c>
      <c r="F10" s="18">
        <v>13.76</v>
      </c>
      <c r="G10" s="18">
        <v>16.830000000000002</v>
      </c>
      <c r="H10" s="18">
        <v>12.22</v>
      </c>
      <c r="I10" s="50"/>
      <c r="J10" s="50"/>
      <c r="K10" s="45">
        <f t="shared" si="0"/>
        <v>16.43</v>
      </c>
      <c r="L10" s="45">
        <f t="shared" si="0"/>
        <v>12.99</v>
      </c>
      <c r="M10" s="45">
        <f>AVERAGE(K10:K13)</f>
        <v>9.2649999999999988</v>
      </c>
      <c r="N10" s="45">
        <f>AVERAGE(L10:L13)</f>
        <v>9.5</v>
      </c>
      <c r="O10" s="46">
        <f>M10/40</f>
        <v>0.23162499999999997</v>
      </c>
      <c r="P10" s="46">
        <f>N10/20</f>
        <v>0.47499999999999998</v>
      </c>
      <c r="Q10" s="46">
        <f>AVERAGE(O10:P10)</f>
        <v>0.35331249999999997</v>
      </c>
      <c r="R10" s="47">
        <f>SUM(100-50/0.9*(Q10-0.1))</f>
        <v>85.927083333333343</v>
      </c>
    </row>
    <row r="11" spans="1:24" hidden="1" x14ac:dyDescent="0.35">
      <c r="A11" s="25"/>
      <c r="B11" s="40"/>
      <c r="C11" s="26"/>
      <c r="D11" s="17" t="s">
        <v>16</v>
      </c>
      <c r="E11" s="18">
        <v>2.57</v>
      </c>
      <c r="F11" s="18">
        <v>7.72</v>
      </c>
      <c r="G11" s="18">
        <v>1.62</v>
      </c>
      <c r="H11" s="18">
        <v>5.57</v>
      </c>
      <c r="I11" s="50"/>
      <c r="J11" s="50"/>
      <c r="K11" s="45">
        <f t="shared" si="0"/>
        <v>2.0949999999999998</v>
      </c>
      <c r="L11" s="45">
        <f t="shared" si="0"/>
        <v>6.6449999999999996</v>
      </c>
      <c r="M11" s="43"/>
      <c r="N11" s="43"/>
      <c r="O11" s="46"/>
      <c r="P11" s="46"/>
      <c r="Q11" s="46"/>
      <c r="R11" s="47"/>
    </row>
    <row r="12" spans="1:24" hidden="1" x14ac:dyDescent="0.35">
      <c r="A12" s="25"/>
      <c r="B12" s="40"/>
      <c r="C12" s="26"/>
      <c r="D12" s="17" t="s">
        <v>11</v>
      </c>
      <c r="E12" s="18">
        <v>9.1199999999999992</v>
      </c>
      <c r="F12" s="18">
        <v>3.21</v>
      </c>
      <c r="G12" s="18">
        <v>8</v>
      </c>
      <c r="H12" s="18">
        <v>4.13</v>
      </c>
      <c r="I12" s="50"/>
      <c r="J12" s="50"/>
      <c r="K12" s="45">
        <f t="shared" si="0"/>
        <v>8.5599999999999987</v>
      </c>
      <c r="L12" s="45">
        <f t="shared" si="0"/>
        <v>3.67</v>
      </c>
      <c r="M12" s="43"/>
      <c r="N12" s="43"/>
      <c r="O12" s="46"/>
      <c r="P12" s="46"/>
      <c r="Q12" s="46"/>
      <c r="R12" s="47"/>
    </row>
    <row r="13" spans="1:24" hidden="1" x14ac:dyDescent="0.35">
      <c r="A13" s="25"/>
      <c r="B13" s="40"/>
      <c r="C13" s="26"/>
      <c r="D13" s="17" t="s">
        <v>17</v>
      </c>
      <c r="E13" s="18">
        <v>10.32</v>
      </c>
      <c r="F13" s="18">
        <v>15.34</v>
      </c>
      <c r="G13" s="18">
        <v>9.629999999999999</v>
      </c>
      <c r="H13" s="18">
        <v>14.05</v>
      </c>
      <c r="I13" s="50"/>
      <c r="J13" s="50"/>
      <c r="K13" s="45">
        <f t="shared" si="0"/>
        <v>9.9749999999999996</v>
      </c>
      <c r="L13" s="45">
        <f t="shared" si="0"/>
        <v>14.695</v>
      </c>
      <c r="M13" s="43"/>
      <c r="N13" s="43"/>
      <c r="O13" s="46"/>
      <c r="P13" s="46"/>
      <c r="Q13" s="46"/>
      <c r="R13" s="47"/>
    </row>
    <row r="14" spans="1:24" hidden="1" x14ac:dyDescent="0.35">
      <c r="A14" s="25"/>
      <c r="B14" s="40"/>
      <c r="C14" s="26"/>
      <c r="D14" s="17" t="s">
        <v>12</v>
      </c>
      <c r="E14" s="18" t="s">
        <v>13</v>
      </c>
      <c r="F14" s="18" t="s">
        <v>14</v>
      </c>
      <c r="G14" s="18" t="s">
        <v>13</v>
      </c>
      <c r="H14" s="18" t="s">
        <v>14</v>
      </c>
      <c r="I14" s="50"/>
      <c r="J14" s="50"/>
      <c r="K14" s="45"/>
      <c r="L14" s="45"/>
      <c r="M14" s="43"/>
      <c r="N14" s="43"/>
      <c r="O14" s="46"/>
      <c r="P14" s="46"/>
      <c r="Q14" s="46"/>
      <c r="R14" s="47"/>
    </row>
    <row r="15" spans="1:24" hidden="1" x14ac:dyDescent="0.35">
      <c r="A15" s="21"/>
      <c r="B15" s="41"/>
      <c r="C15" s="22"/>
      <c r="D15" s="23"/>
      <c r="E15" s="17"/>
      <c r="F15" s="17"/>
      <c r="G15" s="17"/>
      <c r="H15" s="17"/>
      <c r="I15" s="15"/>
      <c r="J15" s="15"/>
      <c r="K15" s="45"/>
      <c r="L15" s="45"/>
      <c r="M15" s="43"/>
      <c r="N15" s="43"/>
      <c r="O15" s="46"/>
      <c r="P15" s="46"/>
      <c r="Q15" s="46"/>
      <c r="R15" s="47"/>
    </row>
    <row r="16" spans="1:24" ht="15" hidden="1" customHeight="1" x14ac:dyDescent="0.35">
      <c r="A16" s="25">
        <v>3</v>
      </c>
      <c r="B16" s="40" t="s">
        <v>18</v>
      </c>
      <c r="C16" s="26" t="s">
        <v>21</v>
      </c>
      <c r="D16" s="17" t="s">
        <v>10</v>
      </c>
      <c r="E16" s="18">
        <v>7.16</v>
      </c>
      <c r="F16" s="18">
        <v>8.17</v>
      </c>
      <c r="G16" s="18">
        <v>5.27</v>
      </c>
      <c r="H16" s="18">
        <v>6.8</v>
      </c>
      <c r="I16" s="50"/>
      <c r="J16" s="50"/>
      <c r="K16" s="45">
        <f t="shared" si="0"/>
        <v>6.2149999999999999</v>
      </c>
      <c r="L16" s="45">
        <f t="shared" si="0"/>
        <v>7.4849999999999994</v>
      </c>
      <c r="M16" s="45">
        <f>AVERAGE(K16:K19)</f>
        <v>5.0037500000000001</v>
      </c>
      <c r="N16" s="45">
        <f>AVERAGE(L16:L19)</f>
        <v>9.7662499999999994</v>
      </c>
      <c r="O16" s="46">
        <f>M16/40</f>
        <v>0.12509375</v>
      </c>
      <c r="P16" s="46">
        <f>N16/20</f>
        <v>0.48831249999999998</v>
      </c>
      <c r="Q16" s="46">
        <f>AVERAGE(O16:P16)</f>
        <v>0.30670312499999997</v>
      </c>
      <c r="R16" s="47">
        <f>SUM(100-50/0.9*(Q16-0.1))</f>
        <v>88.516493055555557</v>
      </c>
    </row>
    <row r="17" spans="1:18" hidden="1" x14ac:dyDescent="0.35">
      <c r="A17" s="25"/>
      <c r="B17" s="40"/>
      <c r="C17" s="26"/>
      <c r="D17" s="17" t="s">
        <v>16</v>
      </c>
      <c r="E17" s="18">
        <v>2.81</v>
      </c>
      <c r="F17" s="18">
        <v>8.16</v>
      </c>
      <c r="G17" s="18">
        <v>3.36</v>
      </c>
      <c r="H17" s="18">
        <v>7.15</v>
      </c>
      <c r="I17" s="50"/>
      <c r="J17" s="50"/>
      <c r="K17" s="45">
        <f t="shared" si="0"/>
        <v>3.085</v>
      </c>
      <c r="L17" s="45">
        <f t="shared" si="0"/>
        <v>7.6550000000000002</v>
      </c>
      <c r="M17" s="43"/>
      <c r="N17" s="43"/>
      <c r="O17" s="46"/>
      <c r="P17" s="46"/>
      <c r="Q17" s="46"/>
      <c r="R17" s="47"/>
    </row>
    <row r="18" spans="1:18" hidden="1" x14ac:dyDescent="0.35">
      <c r="A18" s="25"/>
      <c r="B18" s="40"/>
      <c r="C18" s="26"/>
      <c r="D18" s="17" t="s">
        <v>11</v>
      </c>
      <c r="E18" s="18">
        <v>4.8899999999999997</v>
      </c>
      <c r="F18" s="18">
        <v>5.34</v>
      </c>
      <c r="G18" s="18">
        <v>3.43</v>
      </c>
      <c r="H18" s="18">
        <v>5.57</v>
      </c>
      <c r="I18" s="50"/>
      <c r="J18" s="50"/>
      <c r="K18" s="45">
        <f t="shared" si="0"/>
        <v>4.16</v>
      </c>
      <c r="L18" s="45">
        <f t="shared" si="0"/>
        <v>5.4550000000000001</v>
      </c>
      <c r="M18" s="43"/>
      <c r="N18" s="43"/>
      <c r="O18" s="46"/>
      <c r="P18" s="46"/>
      <c r="Q18" s="46"/>
      <c r="R18" s="47"/>
    </row>
    <row r="19" spans="1:18" hidden="1" x14ac:dyDescent="0.35">
      <c r="A19" s="25"/>
      <c r="B19" s="40"/>
      <c r="C19" s="26"/>
      <c r="D19" s="17" t="s">
        <v>17</v>
      </c>
      <c r="E19" s="18">
        <v>7.97</v>
      </c>
      <c r="F19" s="18">
        <v>19.55</v>
      </c>
      <c r="G19" s="18">
        <v>5.14</v>
      </c>
      <c r="H19" s="18">
        <v>17.39</v>
      </c>
      <c r="I19" s="50"/>
      <c r="J19" s="50"/>
      <c r="K19" s="45">
        <f t="shared" si="0"/>
        <v>6.5549999999999997</v>
      </c>
      <c r="L19" s="45">
        <f t="shared" si="0"/>
        <v>18.47</v>
      </c>
      <c r="M19" s="43"/>
      <c r="N19" s="43"/>
      <c r="O19" s="46"/>
      <c r="P19" s="46"/>
      <c r="Q19" s="46"/>
      <c r="R19" s="47"/>
    </row>
    <row r="20" spans="1:18" hidden="1" x14ac:dyDescent="0.35">
      <c r="A20" s="25"/>
      <c r="B20" s="40"/>
      <c r="C20" s="26"/>
      <c r="D20" s="17" t="s">
        <v>12</v>
      </c>
      <c r="E20" s="18" t="s">
        <v>13</v>
      </c>
      <c r="F20" s="18" t="s">
        <v>14</v>
      </c>
      <c r="G20" s="18" t="s">
        <v>13</v>
      </c>
      <c r="H20" s="18" t="s">
        <v>14</v>
      </c>
      <c r="I20" s="50"/>
      <c r="J20" s="50"/>
      <c r="K20" s="45"/>
      <c r="L20" s="45"/>
      <c r="M20" s="43"/>
      <c r="N20" s="43"/>
      <c r="O20" s="46"/>
      <c r="P20" s="46"/>
      <c r="Q20" s="46"/>
      <c r="R20" s="47"/>
    </row>
    <row r="21" spans="1:18" hidden="1" x14ac:dyDescent="0.35">
      <c r="A21" s="21"/>
      <c r="B21" s="41"/>
      <c r="C21" s="22"/>
      <c r="D21" s="23"/>
      <c r="E21" s="17"/>
      <c r="F21" s="17"/>
      <c r="G21" s="17"/>
      <c r="H21" s="17"/>
      <c r="I21" s="15"/>
      <c r="J21" s="15"/>
      <c r="K21" s="45"/>
      <c r="L21" s="45"/>
      <c r="M21" s="43"/>
      <c r="N21" s="43"/>
      <c r="O21" s="46"/>
      <c r="P21" s="46"/>
      <c r="Q21" s="46"/>
      <c r="R21" s="47"/>
    </row>
    <row r="22" spans="1:18" ht="15" hidden="1" customHeight="1" x14ac:dyDescent="0.35">
      <c r="A22" s="25">
        <v>4</v>
      </c>
      <c r="B22" s="40" t="s">
        <v>18</v>
      </c>
      <c r="C22" s="26" t="s">
        <v>22</v>
      </c>
      <c r="D22" s="17" t="s">
        <v>10</v>
      </c>
      <c r="E22" s="18">
        <v>8.4</v>
      </c>
      <c r="F22" s="18">
        <v>3.53</v>
      </c>
      <c r="G22" s="18">
        <v>6.01</v>
      </c>
      <c r="H22" s="18">
        <v>4.07</v>
      </c>
      <c r="I22" s="50"/>
      <c r="J22" s="50"/>
      <c r="K22" s="45">
        <f t="shared" si="0"/>
        <v>7.2050000000000001</v>
      </c>
      <c r="L22" s="45">
        <f t="shared" si="0"/>
        <v>3.8</v>
      </c>
      <c r="M22" s="45">
        <f>AVERAGE(K22:K25)</f>
        <v>3.0888749999999998</v>
      </c>
      <c r="N22" s="45">
        <f>AVERAGE(L22:L25)</f>
        <v>5.9338750000000005</v>
      </c>
      <c r="O22" s="46">
        <f>M22/40</f>
        <v>7.7221874999999995E-2</v>
      </c>
      <c r="P22" s="46">
        <f>N22/20</f>
        <v>0.29669375000000003</v>
      </c>
      <c r="Q22" s="46">
        <f>AVERAGE(O22:P22)</f>
        <v>0.18695781250000001</v>
      </c>
      <c r="R22" s="47">
        <f>SUM(100-50/0.9*(Q22-0.1))</f>
        <v>95.169010416666666</v>
      </c>
    </row>
    <row r="23" spans="1:18" hidden="1" x14ac:dyDescent="0.35">
      <c r="A23" s="25"/>
      <c r="B23" s="40"/>
      <c r="C23" s="26"/>
      <c r="D23" s="17" t="s">
        <v>16</v>
      </c>
      <c r="E23" s="18">
        <v>2.54</v>
      </c>
      <c r="F23" s="18">
        <v>10.78</v>
      </c>
      <c r="G23" s="18">
        <v>1.53</v>
      </c>
      <c r="H23" s="18">
        <v>9.82</v>
      </c>
      <c r="I23" s="50"/>
      <c r="J23" s="50"/>
      <c r="K23" s="45">
        <f t="shared" si="0"/>
        <v>2.0350000000000001</v>
      </c>
      <c r="L23" s="45">
        <f t="shared" si="0"/>
        <v>10.3</v>
      </c>
      <c r="M23" s="43"/>
      <c r="N23" s="43"/>
      <c r="O23" s="46"/>
      <c r="P23" s="46"/>
      <c r="Q23" s="46"/>
      <c r="R23" s="47"/>
    </row>
    <row r="24" spans="1:18" hidden="1" x14ac:dyDescent="0.35">
      <c r="A24" s="25"/>
      <c r="B24" s="40"/>
      <c r="C24" s="26"/>
      <c r="D24" s="17" t="s">
        <v>11</v>
      </c>
      <c r="E24" s="18">
        <v>3.1110000000000002</v>
      </c>
      <c r="F24" s="18">
        <v>4.2</v>
      </c>
      <c r="G24" s="18">
        <v>1.95</v>
      </c>
      <c r="H24" s="18">
        <v>4.7</v>
      </c>
      <c r="I24" s="50"/>
      <c r="J24" s="50"/>
      <c r="K24" s="45">
        <f t="shared" si="0"/>
        <v>2.5305</v>
      </c>
      <c r="L24" s="45">
        <f t="shared" si="0"/>
        <v>4.45</v>
      </c>
      <c r="M24" s="43"/>
      <c r="N24" s="43"/>
      <c r="O24" s="46"/>
      <c r="P24" s="46"/>
      <c r="Q24" s="46"/>
      <c r="R24" s="47"/>
    </row>
    <row r="25" spans="1:18" hidden="1" x14ac:dyDescent="0.35">
      <c r="A25" s="25"/>
      <c r="B25" s="40"/>
      <c r="C25" s="26"/>
      <c r="D25" s="17" t="s">
        <v>17</v>
      </c>
      <c r="E25" s="18">
        <v>0.71</v>
      </c>
      <c r="F25" s="18">
        <v>5.12</v>
      </c>
      <c r="G25" s="18">
        <v>0.46</v>
      </c>
      <c r="H25" s="18">
        <v>5.2509999999999994</v>
      </c>
      <c r="I25" s="50"/>
      <c r="J25" s="50"/>
      <c r="K25" s="45">
        <f t="shared" si="0"/>
        <v>0.58499999999999996</v>
      </c>
      <c r="L25" s="45">
        <f t="shared" si="0"/>
        <v>5.1854999999999993</v>
      </c>
      <c r="M25" s="43"/>
      <c r="N25" s="43"/>
      <c r="O25" s="46"/>
      <c r="P25" s="46"/>
      <c r="Q25" s="46"/>
      <c r="R25" s="47"/>
    </row>
    <row r="26" spans="1:18" hidden="1" x14ac:dyDescent="0.35">
      <c r="A26" s="25"/>
      <c r="B26" s="40"/>
      <c r="C26" s="26"/>
      <c r="D26" s="17" t="s">
        <v>12</v>
      </c>
      <c r="E26" s="18" t="s">
        <v>13</v>
      </c>
      <c r="F26" s="18" t="s">
        <v>14</v>
      </c>
      <c r="G26" s="18" t="s">
        <v>13</v>
      </c>
      <c r="H26" s="18" t="s">
        <v>14</v>
      </c>
      <c r="I26" s="50"/>
      <c r="J26" s="50"/>
      <c r="K26" s="45"/>
      <c r="L26" s="45"/>
      <c r="M26" s="43"/>
      <c r="N26" s="43"/>
      <c r="O26" s="46"/>
      <c r="P26" s="46"/>
      <c r="Q26" s="46"/>
      <c r="R26" s="47"/>
    </row>
    <row r="27" spans="1:18" hidden="1" x14ac:dyDescent="0.35">
      <c r="A27" s="21"/>
      <c r="B27" s="41"/>
      <c r="C27" s="22"/>
      <c r="D27" s="23"/>
      <c r="E27" s="17"/>
      <c r="F27" s="17"/>
      <c r="G27" s="17"/>
      <c r="H27" s="17"/>
      <c r="I27" s="15"/>
      <c r="J27" s="15"/>
      <c r="K27" s="45"/>
      <c r="L27" s="45"/>
      <c r="M27" s="43"/>
      <c r="N27" s="43"/>
      <c r="O27" s="46"/>
      <c r="P27" s="46"/>
      <c r="Q27" s="46"/>
      <c r="R27" s="47"/>
    </row>
    <row r="28" spans="1:18" ht="15" hidden="1" customHeight="1" x14ac:dyDescent="0.35">
      <c r="A28" s="25">
        <v>5</v>
      </c>
      <c r="B28" s="40" t="s">
        <v>18</v>
      </c>
      <c r="C28" s="26" t="s">
        <v>23</v>
      </c>
      <c r="D28" s="17" t="s">
        <v>10</v>
      </c>
      <c r="E28" s="18">
        <v>5.65</v>
      </c>
      <c r="F28" s="18">
        <v>7.74</v>
      </c>
      <c r="G28" s="18">
        <v>6.05</v>
      </c>
      <c r="H28" s="18">
        <v>7.7</v>
      </c>
      <c r="I28" s="50"/>
      <c r="J28" s="50"/>
      <c r="K28" s="45">
        <f t="shared" si="0"/>
        <v>5.85</v>
      </c>
      <c r="L28" s="45">
        <f t="shared" si="0"/>
        <v>7.7200000000000006</v>
      </c>
      <c r="M28" s="45">
        <f>AVERAGE(K28:K31)</f>
        <v>3.8676249999999999</v>
      </c>
      <c r="N28" s="45">
        <f>AVERAGE(L28:L31)</f>
        <v>7.7612499999999995</v>
      </c>
      <c r="O28" s="46">
        <f>M28/40</f>
        <v>9.6690625000000002E-2</v>
      </c>
      <c r="P28" s="46">
        <f>N28/20</f>
        <v>0.38806249999999998</v>
      </c>
      <c r="Q28" s="46">
        <f>AVERAGE(O28:P28)</f>
        <v>0.2423765625</v>
      </c>
      <c r="R28" s="47">
        <f>SUM(100-50/0.9*(Q28-0.1))</f>
        <v>92.090190972222217</v>
      </c>
    </row>
    <row r="29" spans="1:18" hidden="1" x14ac:dyDescent="0.35">
      <c r="A29" s="25"/>
      <c r="B29" s="40"/>
      <c r="C29" s="26"/>
      <c r="D29" s="17" t="s">
        <v>16</v>
      </c>
      <c r="E29" s="18">
        <v>3.87</v>
      </c>
      <c r="F29" s="18">
        <v>8.23</v>
      </c>
      <c r="G29" s="18">
        <v>2.2999999999999998</v>
      </c>
      <c r="H29" s="18">
        <v>11.91</v>
      </c>
      <c r="I29" s="50"/>
      <c r="J29" s="50"/>
      <c r="K29" s="45">
        <f t="shared" si="0"/>
        <v>3.085</v>
      </c>
      <c r="L29" s="45">
        <f t="shared" si="0"/>
        <v>10.07</v>
      </c>
      <c r="M29" s="43"/>
      <c r="N29" s="43"/>
      <c r="O29" s="46"/>
      <c r="P29" s="46"/>
      <c r="Q29" s="46"/>
      <c r="R29" s="47"/>
    </row>
    <row r="30" spans="1:18" hidden="1" x14ac:dyDescent="0.35">
      <c r="A30" s="25"/>
      <c r="B30" s="40"/>
      <c r="C30" s="26"/>
      <c r="D30" s="17" t="s">
        <v>11</v>
      </c>
      <c r="E30" s="18">
        <v>4.0310000000000006</v>
      </c>
      <c r="F30" s="18">
        <v>9.02</v>
      </c>
      <c r="G30" s="18">
        <v>5.22</v>
      </c>
      <c r="H30" s="18">
        <v>10.130000000000001</v>
      </c>
      <c r="I30" s="50"/>
      <c r="J30" s="50"/>
      <c r="K30" s="45">
        <f t="shared" si="0"/>
        <v>4.6255000000000006</v>
      </c>
      <c r="L30" s="45">
        <f t="shared" si="0"/>
        <v>9.5749999999999993</v>
      </c>
      <c r="M30" s="43"/>
      <c r="N30" s="43"/>
      <c r="O30" s="46"/>
      <c r="P30" s="46"/>
      <c r="Q30" s="46"/>
      <c r="R30" s="47"/>
    </row>
    <row r="31" spans="1:18" hidden="1" x14ac:dyDescent="0.35">
      <c r="A31" s="25"/>
      <c r="B31" s="40"/>
      <c r="C31" s="26"/>
      <c r="D31" s="17" t="s">
        <v>17</v>
      </c>
      <c r="E31" s="18">
        <v>1.91</v>
      </c>
      <c r="F31" s="18">
        <v>3.68</v>
      </c>
      <c r="G31" s="18" t="s">
        <v>15</v>
      </c>
      <c r="H31" s="18" t="s">
        <v>15</v>
      </c>
      <c r="I31" s="50"/>
      <c r="J31" s="50"/>
      <c r="K31" s="45">
        <f t="shared" si="0"/>
        <v>1.91</v>
      </c>
      <c r="L31" s="45">
        <f t="shared" si="0"/>
        <v>3.68</v>
      </c>
      <c r="M31" s="43"/>
      <c r="N31" s="43"/>
      <c r="O31" s="46"/>
      <c r="P31" s="46"/>
      <c r="Q31" s="46"/>
      <c r="R31" s="47"/>
    </row>
    <row r="32" spans="1:18" hidden="1" x14ac:dyDescent="0.35">
      <c r="A32" s="25"/>
      <c r="B32" s="40"/>
      <c r="C32" s="26"/>
      <c r="D32" s="17" t="s">
        <v>12</v>
      </c>
      <c r="E32" s="18" t="s">
        <v>13</v>
      </c>
      <c r="F32" s="18" t="s">
        <v>14</v>
      </c>
      <c r="G32" s="18" t="s">
        <v>13</v>
      </c>
      <c r="H32" s="18" t="s">
        <v>14</v>
      </c>
      <c r="I32" s="50"/>
      <c r="J32" s="50"/>
      <c r="K32" s="45"/>
      <c r="L32" s="45"/>
      <c r="M32" s="43"/>
      <c r="N32" s="43"/>
      <c r="O32" s="46"/>
      <c r="P32" s="46"/>
      <c r="Q32" s="46"/>
      <c r="R32" s="47"/>
    </row>
    <row r="33" spans="1:18" hidden="1" x14ac:dyDescent="0.35">
      <c r="A33" s="21"/>
      <c r="B33" s="41"/>
      <c r="C33" s="22"/>
      <c r="D33" s="23"/>
      <c r="E33" s="17"/>
      <c r="F33" s="17"/>
      <c r="G33" s="17"/>
      <c r="H33" s="17"/>
      <c r="I33" s="15"/>
      <c r="J33" s="15"/>
      <c r="K33" s="45"/>
      <c r="L33" s="45"/>
      <c r="M33" s="43"/>
      <c r="N33" s="43"/>
      <c r="O33" s="46"/>
      <c r="P33" s="46"/>
      <c r="Q33" s="46"/>
      <c r="R33" s="47"/>
    </row>
    <row r="34" spans="1:18" ht="15" hidden="1" customHeight="1" x14ac:dyDescent="0.35">
      <c r="A34" s="25">
        <v>6</v>
      </c>
      <c r="B34" s="40" t="s">
        <v>18</v>
      </c>
      <c r="C34" s="26" t="s">
        <v>24</v>
      </c>
      <c r="D34" s="17" t="s">
        <v>10</v>
      </c>
      <c r="E34" s="18">
        <v>7.5</v>
      </c>
      <c r="F34" s="18">
        <v>5.31</v>
      </c>
      <c r="G34" s="18">
        <v>5.78</v>
      </c>
      <c r="H34" s="18">
        <v>5.28</v>
      </c>
      <c r="I34" s="50"/>
      <c r="J34" s="50"/>
      <c r="K34" s="45">
        <f t="shared" si="0"/>
        <v>6.6400000000000006</v>
      </c>
      <c r="L34" s="45">
        <f t="shared" si="0"/>
        <v>5.2949999999999999</v>
      </c>
      <c r="M34" s="45">
        <f>AVERAGE(K34:K37)</f>
        <v>5.03</v>
      </c>
      <c r="N34" s="45">
        <f>AVERAGE(L34:L37)</f>
        <v>8.2172916666666662</v>
      </c>
      <c r="O34" s="46">
        <f>M34/40</f>
        <v>0.12575</v>
      </c>
      <c r="P34" s="46">
        <f>N34/20</f>
        <v>0.41086458333333331</v>
      </c>
      <c r="Q34" s="46">
        <f>AVERAGE(O34:P34)</f>
        <v>0.26830729166666667</v>
      </c>
      <c r="R34" s="47">
        <f>SUM(100-50/0.9*(Q34-0.1))</f>
        <v>90.649594907407405</v>
      </c>
    </row>
    <row r="35" spans="1:18" hidden="1" x14ac:dyDescent="0.35">
      <c r="A35" s="25"/>
      <c r="B35" s="40"/>
      <c r="C35" s="26"/>
      <c r="D35" s="17" t="s">
        <v>16</v>
      </c>
      <c r="E35" s="18">
        <v>4.63</v>
      </c>
      <c r="F35" s="18">
        <v>8.3049999999999997</v>
      </c>
      <c r="G35" s="18">
        <v>4.3</v>
      </c>
      <c r="H35" s="18">
        <v>8.9033333333333342</v>
      </c>
      <c r="I35" s="50"/>
      <c r="J35" s="50"/>
      <c r="K35" s="45">
        <f t="shared" si="0"/>
        <v>4.4649999999999999</v>
      </c>
      <c r="L35" s="45">
        <f t="shared" si="0"/>
        <v>8.6041666666666679</v>
      </c>
      <c r="M35" s="43"/>
      <c r="N35" s="43"/>
      <c r="O35" s="46"/>
      <c r="P35" s="46"/>
      <c r="Q35" s="46"/>
      <c r="R35" s="47"/>
    </row>
    <row r="36" spans="1:18" hidden="1" x14ac:dyDescent="0.35">
      <c r="A36" s="25"/>
      <c r="B36" s="40"/>
      <c r="C36" s="26"/>
      <c r="D36" s="17" t="s">
        <v>11</v>
      </c>
      <c r="E36" s="18">
        <v>6.16</v>
      </c>
      <c r="F36" s="18">
        <v>13.62</v>
      </c>
      <c r="G36" s="18">
        <v>4.6100000000000003</v>
      </c>
      <c r="H36" s="18">
        <v>14.299999999999999</v>
      </c>
      <c r="I36" s="50"/>
      <c r="J36" s="50"/>
      <c r="K36" s="45">
        <f t="shared" si="0"/>
        <v>5.3849999999999998</v>
      </c>
      <c r="L36" s="45">
        <f t="shared" si="0"/>
        <v>13.959999999999999</v>
      </c>
      <c r="M36" s="43"/>
      <c r="N36" s="43"/>
      <c r="O36" s="46"/>
      <c r="P36" s="46"/>
      <c r="Q36" s="46"/>
      <c r="R36" s="47"/>
    </row>
    <row r="37" spans="1:18" hidden="1" x14ac:dyDescent="0.35">
      <c r="A37" s="25"/>
      <c r="B37" s="40"/>
      <c r="C37" s="26"/>
      <c r="D37" s="17" t="s">
        <v>17</v>
      </c>
      <c r="E37" s="18">
        <v>4.55</v>
      </c>
      <c r="F37" s="18">
        <v>7.55</v>
      </c>
      <c r="G37" s="18">
        <v>2.71</v>
      </c>
      <c r="H37" s="18">
        <v>2.4700000000000002</v>
      </c>
      <c r="I37" s="50"/>
      <c r="J37" s="50"/>
      <c r="K37" s="45">
        <f t="shared" si="0"/>
        <v>3.63</v>
      </c>
      <c r="L37" s="45">
        <f t="shared" si="0"/>
        <v>5.01</v>
      </c>
      <c r="M37" s="43"/>
      <c r="N37" s="43"/>
      <c r="O37" s="46"/>
      <c r="P37" s="46"/>
      <c r="Q37" s="46"/>
      <c r="R37" s="47"/>
    </row>
    <row r="38" spans="1:18" hidden="1" x14ac:dyDescent="0.35">
      <c r="A38" s="25"/>
      <c r="B38" s="40"/>
      <c r="C38" s="26"/>
      <c r="D38" s="17" t="s">
        <v>12</v>
      </c>
      <c r="E38" s="18" t="s">
        <v>13</v>
      </c>
      <c r="F38" s="18" t="s">
        <v>14</v>
      </c>
      <c r="G38" s="18" t="s">
        <v>13</v>
      </c>
      <c r="H38" s="18" t="s">
        <v>14</v>
      </c>
      <c r="I38" s="50"/>
      <c r="J38" s="50"/>
      <c r="K38" s="45"/>
      <c r="L38" s="45"/>
      <c r="M38" s="43"/>
      <c r="N38" s="43"/>
      <c r="O38" s="46"/>
      <c r="P38" s="46"/>
      <c r="Q38" s="46"/>
      <c r="R38" s="47"/>
    </row>
    <row r="39" spans="1:18" hidden="1" x14ac:dyDescent="0.35">
      <c r="A39" s="21"/>
      <c r="B39" s="41"/>
      <c r="C39" s="22"/>
      <c r="D39" s="23"/>
      <c r="E39" s="17"/>
      <c r="F39" s="17"/>
      <c r="G39" s="17"/>
      <c r="H39" s="17"/>
      <c r="I39" s="15"/>
      <c r="J39" s="15"/>
      <c r="K39" s="45"/>
      <c r="L39" s="45"/>
      <c r="M39" s="43"/>
      <c r="N39" s="43"/>
      <c r="O39" s="46"/>
      <c r="P39" s="46"/>
      <c r="Q39" s="46"/>
      <c r="R39" s="47"/>
    </row>
    <row r="40" spans="1:18" ht="15" hidden="1" customHeight="1" x14ac:dyDescent="0.35">
      <c r="A40" s="25">
        <v>7</v>
      </c>
      <c r="B40" s="40" t="s">
        <v>18</v>
      </c>
      <c r="C40" s="26" t="s">
        <v>25</v>
      </c>
      <c r="D40" s="17" t="s">
        <v>10</v>
      </c>
      <c r="E40" s="18">
        <v>7.78</v>
      </c>
      <c r="F40" s="18">
        <v>4.62</v>
      </c>
      <c r="G40" s="18">
        <v>6.83</v>
      </c>
      <c r="H40" s="18">
        <v>7.4950000000000001</v>
      </c>
      <c r="I40" s="50"/>
      <c r="J40" s="50"/>
      <c r="K40" s="45">
        <f t="shared" si="0"/>
        <v>7.3049999999999997</v>
      </c>
      <c r="L40" s="45">
        <f t="shared" si="0"/>
        <v>6.0575000000000001</v>
      </c>
      <c r="M40" s="45">
        <f>AVERAGE(K40:K43)</f>
        <v>3.7537500000000001</v>
      </c>
      <c r="N40" s="45">
        <f>AVERAGE(L40:L43)</f>
        <v>5.024375</v>
      </c>
      <c r="O40" s="46">
        <f>M40/40</f>
        <v>9.3843750000000004E-2</v>
      </c>
      <c r="P40" s="46">
        <f>N40/20</f>
        <v>0.25121874999999999</v>
      </c>
      <c r="Q40" s="46">
        <f>AVERAGE(O40:P40)</f>
        <v>0.17253125</v>
      </c>
      <c r="R40" s="47">
        <f>SUM(100-50/0.9*(Q40-0.1))</f>
        <v>95.970486111111114</v>
      </c>
    </row>
    <row r="41" spans="1:18" hidden="1" x14ac:dyDescent="0.35">
      <c r="A41" s="25"/>
      <c r="B41" s="40"/>
      <c r="C41" s="26"/>
      <c r="D41" s="17" t="s">
        <v>16</v>
      </c>
      <c r="E41" s="18">
        <v>2.17</v>
      </c>
      <c r="F41" s="18">
        <v>5.27</v>
      </c>
      <c r="G41" s="18">
        <v>1.1599999999999999</v>
      </c>
      <c r="H41" s="18">
        <v>6.18</v>
      </c>
      <c r="I41" s="50"/>
      <c r="J41" s="50"/>
      <c r="K41" s="45">
        <f t="shared" si="0"/>
        <v>1.665</v>
      </c>
      <c r="L41" s="45">
        <f t="shared" si="0"/>
        <v>5.7249999999999996</v>
      </c>
      <c r="M41" s="43"/>
      <c r="N41" s="43"/>
      <c r="O41" s="46"/>
      <c r="P41" s="46"/>
      <c r="Q41" s="46"/>
      <c r="R41" s="47"/>
    </row>
    <row r="42" spans="1:18" hidden="1" x14ac:dyDescent="0.35">
      <c r="A42" s="25"/>
      <c r="B42" s="40"/>
      <c r="C42" s="26"/>
      <c r="D42" s="17" t="s">
        <v>11</v>
      </c>
      <c r="E42" s="18">
        <v>3.18</v>
      </c>
      <c r="F42" s="18">
        <v>5.08</v>
      </c>
      <c r="G42" s="18">
        <v>2.63</v>
      </c>
      <c r="H42" s="18">
        <v>4.8099999999999996</v>
      </c>
      <c r="I42" s="50"/>
      <c r="J42" s="50"/>
      <c r="K42" s="45">
        <f t="shared" si="0"/>
        <v>2.9050000000000002</v>
      </c>
      <c r="L42" s="45">
        <f t="shared" si="0"/>
        <v>4.9450000000000003</v>
      </c>
      <c r="M42" s="43"/>
      <c r="N42" s="43"/>
      <c r="O42" s="46"/>
      <c r="P42" s="46"/>
      <c r="Q42" s="46"/>
      <c r="R42" s="47"/>
    </row>
    <row r="43" spans="1:18" hidden="1" x14ac:dyDescent="0.35">
      <c r="A43" s="25"/>
      <c r="B43" s="40"/>
      <c r="C43" s="26"/>
      <c r="D43" s="17" t="s">
        <v>17</v>
      </c>
      <c r="E43" s="18">
        <v>3.54</v>
      </c>
      <c r="F43" s="18">
        <v>3.65</v>
      </c>
      <c r="G43" s="18">
        <v>2.74</v>
      </c>
      <c r="H43" s="18">
        <v>3.09</v>
      </c>
      <c r="I43" s="50"/>
      <c r="J43" s="50"/>
      <c r="K43" s="45">
        <f t="shared" si="0"/>
        <v>3.14</v>
      </c>
      <c r="L43" s="45">
        <f t="shared" si="0"/>
        <v>3.37</v>
      </c>
      <c r="M43" s="43"/>
      <c r="N43" s="43"/>
      <c r="O43" s="46"/>
      <c r="P43" s="46"/>
      <c r="Q43" s="46"/>
      <c r="R43" s="47"/>
    </row>
    <row r="44" spans="1:18" hidden="1" x14ac:dyDescent="0.35">
      <c r="A44" s="25"/>
      <c r="B44" s="40"/>
      <c r="C44" s="26"/>
      <c r="D44" s="17" t="s">
        <v>12</v>
      </c>
      <c r="E44" s="18" t="s">
        <v>13</v>
      </c>
      <c r="F44" s="18" t="s">
        <v>14</v>
      </c>
      <c r="G44" s="18" t="s">
        <v>13</v>
      </c>
      <c r="H44" s="18" t="s">
        <v>14</v>
      </c>
      <c r="I44" s="50"/>
      <c r="J44" s="50"/>
      <c r="K44" s="45"/>
      <c r="L44" s="45"/>
      <c r="M44" s="43"/>
      <c r="N44" s="43"/>
      <c r="O44" s="46"/>
      <c r="P44" s="46"/>
      <c r="Q44" s="46"/>
      <c r="R44" s="47"/>
    </row>
    <row r="45" spans="1:18" hidden="1" x14ac:dyDescent="0.35">
      <c r="A45" s="21"/>
      <c r="B45" s="41"/>
      <c r="C45" s="22"/>
      <c r="D45" s="23"/>
      <c r="E45" s="17"/>
      <c r="F45" s="17"/>
      <c r="G45" s="17"/>
      <c r="H45" s="17"/>
      <c r="I45" s="15"/>
      <c r="J45" s="15"/>
      <c r="K45" s="45"/>
      <c r="L45" s="45"/>
      <c r="M45" s="43"/>
      <c r="N45" s="43"/>
      <c r="O45" s="46"/>
      <c r="P45" s="46"/>
      <c r="Q45" s="46"/>
      <c r="R45" s="47"/>
    </row>
    <row r="46" spans="1:18" ht="15" hidden="1" customHeight="1" x14ac:dyDescent="0.35">
      <c r="A46" s="25">
        <v>8</v>
      </c>
      <c r="B46" s="40" t="s">
        <v>18</v>
      </c>
      <c r="C46" s="26" t="s">
        <v>26</v>
      </c>
      <c r="D46" s="17" t="s">
        <v>10</v>
      </c>
      <c r="E46" s="18">
        <v>8.06</v>
      </c>
      <c r="F46" s="18">
        <v>5.32</v>
      </c>
      <c r="G46" s="18">
        <v>8.08</v>
      </c>
      <c r="H46" s="18">
        <v>6.93</v>
      </c>
      <c r="I46" s="50"/>
      <c r="J46" s="50"/>
      <c r="K46" s="45">
        <f t="shared" si="0"/>
        <v>8.07</v>
      </c>
      <c r="L46" s="45">
        <f t="shared" si="0"/>
        <v>6.125</v>
      </c>
      <c r="M46" s="45">
        <f>AVERAGE(K46:K49)</f>
        <v>6.8937499999999998</v>
      </c>
      <c r="N46" s="45">
        <f>AVERAGE(L46:L49)</f>
        <v>9.0206250000000008</v>
      </c>
      <c r="O46" s="46">
        <f>M46/40</f>
        <v>0.17234374999999999</v>
      </c>
      <c r="P46" s="46">
        <f>N46/20</f>
        <v>0.45103125000000005</v>
      </c>
      <c r="Q46" s="46">
        <f>AVERAGE(O46:P46)</f>
        <v>0.31168750000000001</v>
      </c>
      <c r="R46" s="47">
        <f>SUM(100-50/0.9*(Q46-0.1))</f>
        <v>88.239583333333329</v>
      </c>
    </row>
    <row r="47" spans="1:18" hidden="1" x14ac:dyDescent="0.35">
      <c r="A47" s="25"/>
      <c r="B47" s="40"/>
      <c r="C47" s="26"/>
      <c r="D47" s="17" t="s">
        <v>16</v>
      </c>
      <c r="E47" s="18">
        <v>7.35</v>
      </c>
      <c r="F47" s="18">
        <v>11.85</v>
      </c>
      <c r="G47" s="18">
        <v>5.98</v>
      </c>
      <c r="H47" s="18">
        <v>14.96</v>
      </c>
      <c r="I47" s="50"/>
      <c r="J47" s="50"/>
      <c r="K47" s="45">
        <f t="shared" si="0"/>
        <v>6.665</v>
      </c>
      <c r="L47" s="45">
        <f t="shared" si="0"/>
        <v>13.405000000000001</v>
      </c>
      <c r="M47" s="43"/>
      <c r="N47" s="43"/>
      <c r="O47" s="46"/>
      <c r="P47" s="46"/>
      <c r="Q47" s="46"/>
      <c r="R47" s="47"/>
    </row>
    <row r="48" spans="1:18" hidden="1" x14ac:dyDescent="0.35">
      <c r="A48" s="25"/>
      <c r="B48" s="40"/>
      <c r="C48" s="26"/>
      <c r="D48" s="17" t="s">
        <v>11</v>
      </c>
      <c r="E48" s="18">
        <v>7.03</v>
      </c>
      <c r="F48" s="18">
        <v>3.94</v>
      </c>
      <c r="G48" s="18">
        <v>6.76</v>
      </c>
      <c r="H48" s="18">
        <v>6.3949999999999996</v>
      </c>
      <c r="I48" s="50"/>
      <c r="J48" s="50"/>
      <c r="K48" s="45">
        <f t="shared" si="0"/>
        <v>6.8949999999999996</v>
      </c>
      <c r="L48" s="45">
        <f t="shared" si="0"/>
        <v>5.1674999999999995</v>
      </c>
      <c r="M48" s="43"/>
      <c r="N48" s="43"/>
      <c r="O48" s="46"/>
      <c r="P48" s="46"/>
      <c r="Q48" s="46"/>
      <c r="R48" s="47"/>
    </row>
    <row r="49" spans="1:18" hidden="1" x14ac:dyDescent="0.35">
      <c r="A49" s="25"/>
      <c r="B49" s="40"/>
      <c r="C49" s="26"/>
      <c r="D49" s="17" t="s">
        <v>17</v>
      </c>
      <c r="E49" s="18">
        <v>7.08</v>
      </c>
      <c r="F49" s="18">
        <v>10.49</v>
      </c>
      <c r="G49" s="18">
        <v>4.8099999999999996</v>
      </c>
      <c r="H49" s="18">
        <v>12.28</v>
      </c>
      <c r="I49" s="50"/>
      <c r="J49" s="50"/>
      <c r="K49" s="45">
        <f t="shared" si="0"/>
        <v>5.9450000000000003</v>
      </c>
      <c r="L49" s="45">
        <f t="shared" si="0"/>
        <v>11.385</v>
      </c>
      <c r="M49" s="43"/>
      <c r="N49" s="43"/>
      <c r="O49" s="46"/>
      <c r="P49" s="46"/>
      <c r="Q49" s="46"/>
      <c r="R49" s="47"/>
    </row>
    <row r="50" spans="1:18" hidden="1" x14ac:dyDescent="0.35">
      <c r="A50" s="25"/>
      <c r="B50" s="40"/>
      <c r="C50" s="26"/>
      <c r="D50" s="17" t="s">
        <v>12</v>
      </c>
      <c r="E50" s="18" t="s">
        <v>13</v>
      </c>
      <c r="F50" s="18" t="s">
        <v>14</v>
      </c>
      <c r="G50" s="18" t="s">
        <v>13</v>
      </c>
      <c r="H50" s="18" t="s">
        <v>14</v>
      </c>
      <c r="I50" s="50"/>
      <c r="J50" s="50"/>
      <c r="K50" s="45"/>
      <c r="L50" s="45"/>
      <c r="M50" s="43"/>
      <c r="N50" s="43"/>
      <c r="O50" s="46"/>
      <c r="P50" s="46"/>
      <c r="Q50" s="46"/>
      <c r="R50" s="47"/>
    </row>
    <row r="51" spans="1:18" hidden="1" x14ac:dyDescent="0.35">
      <c r="A51" s="21"/>
      <c r="B51" s="41"/>
      <c r="C51" s="22"/>
      <c r="D51" s="23"/>
      <c r="E51" s="17"/>
      <c r="F51" s="17"/>
      <c r="G51" s="17"/>
      <c r="H51" s="17"/>
      <c r="I51" s="15"/>
      <c r="J51" s="15"/>
      <c r="K51" s="45"/>
      <c r="L51" s="45"/>
      <c r="M51" s="43"/>
      <c r="N51" s="43"/>
      <c r="O51" s="46"/>
      <c r="P51" s="46"/>
      <c r="Q51" s="46"/>
      <c r="R51" s="47"/>
    </row>
    <row r="52" spans="1:18" ht="15" hidden="1" customHeight="1" x14ac:dyDescent="0.35">
      <c r="A52" s="25">
        <v>9</v>
      </c>
      <c r="B52" s="40" t="s">
        <v>18</v>
      </c>
      <c r="C52" s="26" t="s">
        <v>27</v>
      </c>
      <c r="D52" s="17" t="s">
        <v>10</v>
      </c>
      <c r="E52" s="18">
        <v>10.55</v>
      </c>
      <c r="F52" s="18">
        <v>11.969999999999999</v>
      </c>
      <c r="G52" s="18">
        <v>8.61</v>
      </c>
      <c r="H52" s="18">
        <v>9.0299999999999994</v>
      </c>
      <c r="I52" s="50"/>
      <c r="J52" s="50"/>
      <c r="K52" s="45">
        <f>AVERAGE(E52,G52)</f>
        <v>9.58</v>
      </c>
      <c r="L52" s="45">
        <f>AVERAGE(F52,H52)</f>
        <v>10.5</v>
      </c>
      <c r="M52" s="45">
        <f>AVERAGE(K52:K55)</f>
        <v>7.5137499999999999</v>
      </c>
      <c r="N52" s="45">
        <f>AVERAGE(L52:L55)</f>
        <v>8.6174999999999997</v>
      </c>
      <c r="O52" s="46">
        <f>M52/40</f>
        <v>0.18784375</v>
      </c>
      <c r="P52" s="46">
        <f>N52/20</f>
        <v>0.43087500000000001</v>
      </c>
      <c r="Q52" s="46">
        <f>AVERAGE(O52:P52)</f>
        <v>0.30935937499999999</v>
      </c>
      <c r="R52" s="47">
        <f>SUM(100-50/0.9*(Q52-0.1))</f>
        <v>88.368923611111114</v>
      </c>
    </row>
    <row r="53" spans="1:18" hidden="1" x14ac:dyDescent="0.35">
      <c r="A53" s="25"/>
      <c r="B53" s="40"/>
      <c r="C53" s="26"/>
      <c r="D53" s="17" t="s">
        <v>16</v>
      </c>
      <c r="E53" s="18">
        <v>11.91</v>
      </c>
      <c r="F53" s="18">
        <v>10.8</v>
      </c>
      <c r="G53" s="18">
        <v>12.51</v>
      </c>
      <c r="H53" s="18">
        <v>10.17</v>
      </c>
      <c r="I53" s="50"/>
      <c r="J53" s="50"/>
      <c r="K53" s="45">
        <f t="shared" si="0"/>
        <v>12.21</v>
      </c>
      <c r="L53" s="45">
        <f t="shared" si="0"/>
        <v>10.484999999999999</v>
      </c>
      <c r="M53" s="43"/>
      <c r="N53" s="43"/>
      <c r="O53" s="46"/>
      <c r="P53" s="46"/>
      <c r="Q53" s="46"/>
      <c r="R53" s="47"/>
    </row>
    <row r="54" spans="1:18" hidden="1" x14ac:dyDescent="0.35">
      <c r="A54" s="25"/>
      <c r="B54" s="40"/>
      <c r="C54" s="26"/>
      <c r="D54" s="17" t="s">
        <v>11</v>
      </c>
      <c r="E54" s="18">
        <v>7.11</v>
      </c>
      <c r="F54" s="18">
        <v>7.17</v>
      </c>
      <c r="G54" s="18">
        <v>4.47</v>
      </c>
      <c r="H54" s="18">
        <v>3.72</v>
      </c>
      <c r="I54" s="50"/>
      <c r="J54" s="50"/>
      <c r="K54" s="45">
        <f t="shared" si="0"/>
        <v>5.79</v>
      </c>
      <c r="L54" s="45">
        <f t="shared" si="0"/>
        <v>5.4450000000000003</v>
      </c>
      <c r="M54" s="43"/>
      <c r="N54" s="43"/>
      <c r="O54" s="46"/>
      <c r="P54" s="46"/>
      <c r="Q54" s="46"/>
      <c r="R54" s="47"/>
    </row>
    <row r="55" spans="1:18" hidden="1" x14ac:dyDescent="0.35">
      <c r="A55" s="25"/>
      <c r="B55" s="40"/>
      <c r="C55" s="26"/>
      <c r="D55" s="17" t="s">
        <v>17</v>
      </c>
      <c r="E55" s="18">
        <v>2.9</v>
      </c>
      <c r="F55" s="18">
        <v>9.120000000000001</v>
      </c>
      <c r="G55" s="18">
        <v>2.0499999999999998</v>
      </c>
      <c r="H55" s="18">
        <v>6.96</v>
      </c>
      <c r="I55" s="50"/>
      <c r="J55" s="50"/>
      <c r="K55" s="45">
        <f t="shared" si="0"/>
        <v>2.4749999999999996</v>
      </c>
      <c r="L55" s="45">
        <f t="shared" si="0"/>
        <v>8.0400000000000009</v>
      </c>
      <c r="M55" s="43"/>
      <c r="N55" s="43"/>
      <c r="O55" s="46"/>
      <c r="P55" s="46"/>
      <c r="Q55" s="46"/>
      <c r="R55" s="47"/>
    </row>
    <row r="56" spans="1:18" hidden="1" x14ac:dyDescent="0.35">
      <c r="A56" s="25"/>
      <c r="B56" s="40"/>
      <c r="C56" s="26"/>
      <c r="D56" s="17" t="s">
        <v>12</v>
      </c>
      <c r="E56" s="18" t="s">
        <v>13</v>
      </c>
      <c r="F56" s="18" t="s">
        <v>14</v>
      </c>
      <c r="G56" s="18" t="s">
        <v>13</v>
      </c>
      <c r="H56" s="18" t="s">
        <v>14</v>
      </c>
      <c r="I56" s="50"/>
      <c r="J56" s="50"/>
      <c r="K56" s="45"/>
      <c r="L56" s="45"/>
      <c r="M56" s="43"/>
      <c r="N56" s="43"/>
      <c r="O56" s="46"/>
      <c r="P56" s="46"/>
      <c r="Q56" s="46"/>
      <c r="R56" s="47"/>
    </row>
    <row r="57" spans="1:18" hidden="1" x14ac:dyDescent="0.35">
      <c r="A57" s="21"/>
      <c r="B57" s="41"/>
      <c r="C57" s="22"/>
      <c r="D57" s="23"/>
      <c r="E57" s="17"/>
      <c r="F57" s="17"/>
      <c r="G57" s="17"/>
      <c r="H57" s="17"/>
      <c r="I57" s="15"/>
      <c r="J57" s="15"/>
      <c r="K57" s="45"/>
      <c r="L57" s="45"/>
      <c r="M57" s="43"/>
      <c r="N57" s="43"/>
      <c r="O57" s="46"/>
      <c r="P57" s="46"/>
      <c r="Q57" s="46"/>
      <c r="R57" s="47"/>
    </row>
    <row r="58" spans="1:18" x14ac:dyDescent="0.35">
      <c r="A58" s="25">
        <v>10</v>
      </c>
      <c r="B58" s="40" t="s">
        <v>18</v>
      </c>
      <c r="C58" s="26" t="s">
        <v>28</v>
      </c>
      <c r="D58" s="17" t="s">
        <v>10</v>
      </c>
      <c r="E58" s="18">
        <v>8.61</v>
      </c>
      <c r="F58" s="18">
        <v>5.52</v>
      </c>
      <c r="G58" s="18">
        <v>9.33</v>
      </c>
      <c r="H58" s="18">
        <v>5.74</v>
      </c>
      <c r="I58" s="50"/>
      <c r="J58" s="50"/>
      <c r="K58" s="45">
        <f>AVERAGE(E58,G58)</f>
        <v>8.9699999999999989</v>
      </c>
      <c r="L58" s="45">
        <f t="shared" si="0"/>
        <v>5.63</v>
      </c>
      <c r="M58" s="45">
        <f>AVERAGE(K58:K61)</f>
        <v>8.7575000000000003</v>
      </c>
      <c r="N58" s="45">
        <f>AVERAGE(L58:L61)</f>
        <v>6.3524999999999991</v>
      </c>
      <c r="O58" s="46">
        <f>M58/40</f>
        <v>0.21893750000000001</v>
      </c>
      <c r="P58" s="46">
        <f>N58/20</f>
        <v>0.31762499999999994</v>
      </c>
      <c r="Q58" s="46">
        <f>AVERAGE(O58:P58)</f>
        <v>0.26828124999999997</v>
      </c>
      <c r="R58" s="47">
        <f>SUM(100-50/0.9*(Q58-0.1))</f>
        <v>90.651041666666671</v>
      </c>
    </row>
    <row r="59" spans="1:18" x14ac:dyDescent="0.35">
      <c r="A59" s="25"/>
      <c r="B59" s="40"/>
      <c r="C59" s="26"/>
      <c r="D59" s="17" t="s">
        <v>29</v>
      </c>
      <c r="E59" s="18">
        <v>8.93</v>
      </c>
      <c r="F59" s="18">
        <v>10.36</v>
      </c>
      <c r="G59" s="18">
        <v>14.13</v>
      </c>
      <c r="H59" s="18">
        <v>7.72</v>
      </c>
      <c r="I59" s="50"/>
      <c r="J59" s="50"/>
      <c r="K59" s="45">
        <f>AVERAGE(E59,G59)</f>
        <v>11.530000000000001</v>
      </c>
      <c r="L59" s="45">
        <f t="shared" si="0"/>
        <v>9.0399999999999991</v>
      </c>
      <c r="M59" s="43"/>
      <c r="N59" s="43"/>
      <c r="O59" s="46"/>
      <c r="P59" s="46"/>
      <c r="Q59" s="46"/>
      <c r="R59" s="47"/>
    </row>
    <row r="60" spans="1:18" x14ac:dyDescent="0.35">
      <c r="A60" s="25"/>
      <c r="B60" s="40"/>
      <c r="C60" s="26"/>
      <c r="D60" s="17" t="s">
        <v>30</v>
      </c>
      <c r="E60" s="18">
        <v>9.1</v>
      </c>
      <c r="F60" s="18">
        <v>5.25</v>
      </c>
      <c r="G60" s="18">
        <v>5.5</v>
      </c>
      <c r="H60" s="18">
        <v>4.1100000000000003</v>
      </c>
      <c r="I60" s="50">
        <v>12.575609756097601</v>
      </c>
      <c r="J60" s="50">
        <v>13.331914893617022</v>
      </c>
      <c r="K60" s="45">
        <f>AVERAGE(E60,G60)</f>
        <v>7.3</v>
      </c>
      <c r="L60" s="45">
        <f>AVERAGE(F60,H60)</f>
        <v>4.68</v>
      </c>
      <c r="M60" s="43"/>
      <c r="N60" s="43"/>
      <c r="O60" s="46"/>
      <c r="P60" s="46"/>
      <c r="Q60" s="46"/>
      <c r="R60" s="47"/>
    </row>
    <row r="61" spans="1:18" x14ac:dyDescent="0.35">
      <c r="A61" s="25"/>
      <c r="B61" s="40"/>
      <c r="C61" s="26"/>
      <c r="D61" s="17" t="s">
        <v>31</v>
      </c>
      <c r="E61" s="18">
        <v>7.09</v>
      </c>
      <c r="F61" s="18">
        <v>4.32</v>
      </c>
      <c r="G61" s="18">
        <v>7.37</v>
      </c>
      <c r="H61" s="18">
        <v>7.8</v>
      </c>
      <c r="I61" s="50"/>
      <c r="J61" s="50"/>
      <c r="K61" s="45">
        <f>AVERAGE(E61,G61)</f>
        <v>7.23</v>
      </c>
      <c r="L61" s="45">
        <f t="shared" si="0"/>
        <v>6.0600000000000005</v>
      </c>
      <c r="M61" s="43"/>
      <c r="N61" s="43"/>
      <c r="O61" s="46"/>
      <c r="P61" s="46"/>
      <c r="Q61" s="46"/>
      <c r="R61" s="47"/>
    </row>
    <row r="62" spans="1:18" x14ac:dyDescent="0.35">
      <c r="A62" s="25"/>
      <c r="B62" s="40"/>
      <c r="C62" s="26"/>
      <c r="D62" s="17" t="s">
        <v>12</v>
      </c>
      <c r="E62" s="18" t="s">
        <v>13</v>
      </c>
      <c r="F62" s="18" t="s">
        <v>14</v>
      </c>
      <c r="G62" s="18" t="s">
        <v>13</v>
      </c>
      <c r="H62" s="18" t="s">
        <v>14</v>
      </c>
      <c r="I62" s="50"/>
      <c r="J62" s="50"/>
      <c r="K62" s="45"/>
      <c r="L62" s="45"/>
      <c r="M62" s="43"/>
      <c r="N62" s="43"/>
      <c r="O62" s="46"/>
      <c r="P62" s="46"/>
      <c r="Q62" s="46"/>
      <c r="R62" s="47"/>
    </row>
  </sheetData>
  <mergeCells count="46">
    <mergeCell ref="A52:A56"/>
    <mergeCell ref="B52:B56"/>
    <mergeCell ref="C52:C56"/>
    <mergeCell ref="B58:B62"/>
    <mergeCell ref="C58:C62"/>
    <mergeCell ref="A58:A62"/>
    <mergeCell ref="A40:A44"/>
    <mergeCell ref="B40:B44"/>
    <mergeCell ref="C40:C44"/>
    <mergeCell ref="A46:A50"/>
    <mergeCell ref="B46:B50"/>
    <mergeCell ref="C46:C50"/>
    <mergeCell ref="A28:A32"/>
    <mergeCell ref="B28:B32"/>
    <mergeCell ref="C28:C32"/>
    <mergeCell ref="A34:A38"/>
    <mergeCell ref="B34:B38"/>
    <mergeCell ref="C34:C38"/>
    <mergeCell ref="A16:A20"/>
    <mergeCell ref="B16:B20"/>
    <mergeCell ref="C16:C20"/>
    <mergeCell ref="A22:A26"/>
    <mergeCell ref="B22:B26"/>
    <mergeCell ref="C22:C26"/>
    <mergeCell ref="I1:J1"/>
    <mergeCell ref="X1:X2"/>
    <mergeCell ref="A4:A8"/>
    <mergeCell ref="B4:B8"/>
    <mergeCell ref="C4:C8"/>
    <mergeCell ref="D1:D3"/>
    <mergeCell ref="E1:F1"/>
    <mergeCell ref="G1:H1"/>
    <mergeCell ref="K1:K2"/>
    <mergeCell ref="L1:L2"/>
    <mergeCell ref="M1:M2"/>
    <mergeCell ref="N1:N2"/>
    <mergeCell ref="O1:O2"/>
    <mergeCell ref="P1:P2"/>
    <mergeCell ref="Q1:Q2"/>
    <mergeCell ref="R1:R2"/>
    <mergeCell ref="A10:A14"/>
    <mergeCell ref="B10:B14"/>
    <mergeCell ref="C10:C14"/>
    <mergeCell ref="A1:A3"/>
    <mergeCell ref="B1:B3"/>
    <mergeCell ref="C1:C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4D77FF-496C-4494-9AE5-BC20EF8FB8AF}">
  <dimension ref="A1:X11"/>
  <sheetViews>
    <sheetView workbookViewId="0">
      <selection activeCell="H17" sqref="H17"/>
    </sheetView>
  </sheetViews>
  <sheetFormatPr defaultRowHeight="14.5" x14ac:dyDescent="0.35"/>
  <cols>
    <col min="2" max="2" width="13.453125" customWidth="1"/>
    <col min="3" max="3" width="13.1796875" customWidth="1"/>
    <col min="4" max="4" width="15" customWidth="1"/>
    <col min="5" max="5" width="11.54296875" customWidth="1"/>
    <col min="6" max="6" width="12.1796875" customWidth="1"/>
    <col min="7" max="7" width="11.7265625" customWidth="1"/>
    <col min="8" max="8" width="11.54296875" customWidth="1"/>
    <col min="9" max="9" width="11.81640625" customWidth="1"/>
    <col min="10" max="10" width="10.7265625" customWidth="1"/>
  </cols>
  <sheetData>
    <row r="1" spans="1:24" x14ac:dyDescent="0.35">
      <c r="C1" t="s">
        <v>33</v>
      </c>
    </row>
    <row r="4" spans="1:24" x14ac:dyDescent="0.35">
      <c r="A4" s="36" t="s">
        <v>0</v>
      </c>
      <c r="B4" s="35" t="s">
        <v>1</v>
      </c>
      <c r="C4" s="35" t="s">
        <v>2</v>
      </c>
      <c r="D4" s="39" t="s">
        <v>3</v>
      </c>
      <c r="E4" s="32" t="s">
        <v>4</v>
      </c>
      <c r="F4" s="32"/>
      <c r="G4" s="32" t="s">
        <v>5</v>
      </c>
      <c r="H4" s="32"/>
      <c r="I4" s="32" t="s">
        <v>6</v>
      </c>
      <c r="J4" s="32"/>
      <c r="X4" s="33" t="s">
        <v>32</v>
      </c>
    </row>
    <row r="5" spans="1:24" ht="16.5" x14ac:dyDescent="0.35">
      <c r="A5" s="37"/>
      <c r="B5" s="35"/>
      <c r="C5" s="35"/>
      <c r="D5" s="39"/>
      <c r="E5" s="14" t="s">
        <v>7</v>
      </c>
      <c r="F5" s="14" t="s">
        <v>8</v>
      </c>
      <c r="G5" s="14" t="s">
        <v>7</v>
      </c>
      <c r="H5" s="14" t="s">
        <v>8</v>
      </c>
      <c r="I5" s="14" t="s">
        <v>7</v>
      </c>
      <c r="J5" s="14" t="s">
        <v>8</v>
      </c>
      <c r="X5" s="33"/>
    </row>
    <row r="6" spans="1:24" ht="16.5" x14ac:dyDescent="0.35">
      <c r="A6" s="38"/>
      <c r="B6" s="35"/>
      <c r="C6" s="35"/>
      <c r="D6" s="39"/>
      <c r="E6" s="1" t="s">
        <v>9</v>
      </c>
      <c r="F6" s="1" t="s">
        <v>9</v>
      </c>
      <c r="G6" s="1" t="s">
        <v>9</v>
      </c>
      <c r="H6" s="1" t="s">
        <v>9</v>
      </c>
      <c r="I6" s="2"/>
      <c r="J6" s="3"/>
    </row>
    <row r="7" spans="1:24" x14ac:dyDescent="0.35">
      <c r="A7" s="34">
        <v>10</v>
      </c>
      <c r="B7" s="35" t="s">
        <v>18</v>
      </c>
      <c r="C7" s="35" t="s">
        <v>28</v>
      </c>
      <c r="D7" s="14" t="s">
        <v>10</v>
      </c>
      <c r="E7" s="5">
        <v>11.95</v>
      </c>
      <c r="F7" s="5">
        <v>6.37</v>
      </c>
      <c r="G7" s="5">
        <v>11.69</v>
      </c>
      <c r="H7" s="5">
        <v>7.29</v>
      </c>
      <c r="I7" s="6"/>
      <c r="J7" s="7"/>
      <c r="K7" s="8">
        <f t="shared" ref="K7:L10" si="0">AVERAGE(E7,G7)</f>
        <v>11.82</v>
      </c>
      <c r="L7" s="8">
        <f t="shared" si="0"/>
        <v>6.83</v>
      </c>
      <c r="M7" s="8">
        <f>AVERAGE(K7:K10)</f>
        <v>10.150467479674797</v>
      </c>
      <c r="N7" s="8">
        <f>AVERAGE(L7:L10)</f>
        <v>8.405909574468085</v>
      </c>
      <c r="O7" s="9">
        <f>M7/40</f>
        <v>0.25376168699186991</v>
      </c>
      <c r="P7" s="9">
        <f>N7/20</f>
        <v>0.42029547872340423</v>
      </c>
      <c r="Q7" s="9">
        <f>AVERAGE(O7:P7)</f>
        <v>0.33702858285763704</v>
      </c>
      <c r="R7" s="9">
        <f>SUM(100-50/0.9*(Q7-0.1))</f>
        <v>86.831745396797942</v>
      </c>
    </row>
    <row r="8" spans="1:24" x14ac:dyDescent="0.35">
      <c r="A8" s="34"/>
      <c r="B8" s="35"/>
      <c r="C8" s="35"/>
      <c r="D8" s="14" t="s">
        <v>29</v>
      </c>
      <c r="E8" s="4">
        <v>12.96</v>
      </c>
      <c r="F8" s="4">
        <v>12.39</v>
      </c>
      <c r="G8" s="4">
        <v>10.79</v>
      </c>
      <c r="H8" s="4">
        <v>14.37</v>
      </c>
      <c r="I8" s="10"/>
      <c r="J8" s="11"/>
      <c r="K8" s="8">
        <f t="shared" si="0"/>
        <v>11.875</v>
      </c>
      <c r="L8" s="8">
        <f t="shared" si="0"/>
        <v>13.379999999999999</v>
      </c>
      <c r="O8" s="9"/>
      <c r="P8" s="9"/>
      <c r="Q8" s="9"/>
      <c r="R8" s="9"/>
    </row>
    <row r="9" spans="1:24" x14ac:dyDescent="0.35">
      <c r="A9" s="34"/>
      <c r="B9" s="35"/>
      <c r="C9" s="35"/>
      <c r="D9" s="14" t="s">
        <v>30</v>
      </c>
      <c r="E9" s="4">
        <v>9.44</v>
      </c>
      <c r="F9" s="4">
        <v>3.57</v>
      </c>
      <c r="G9" s="4">
        <v>10.51</v>
      </c>
      <c r="H9" s="4">
        <v>4.5049999999999999</v>
      </c>
      <c r="I9" s="10">
        <v>12.575609756097561</v>
      </c>
      <c r="J9" s="11">
        <v>13.331914893617022</v>
      </c>
      <c r="K9" s="8">
        <f>AVERAGE(E9,G9,I9)</f>
        <v>10.841869918699187</v>
      </c>
      <c r="L9" s="8">
        <f>AVERAGE(F9,H9,J9)</f>
        <v>7.1356382978723403</v>
      </c>
      <c r="O9" s="9"/>
      <c r="P9" s="9"/>
      <c r="Q9" s="9"/>
      <c r="R9" s="9"/>
    </row>
    <row r="10" spans="1:24" x14ac:dyDescent="0.35">
      <c r="A10" s="34"/>
      <c r="B10" s="35"/>
      <c r="C10" s="35"/>
      <c r="D10" s="14" t="s">
        <v>31</v>
      </c>
      <c r="E10" s="4">
        <v>6.88</v>
      </c>
      <c r="F10" s="4">
        <v>5.87</v>
      </c>
      <c r="G10" s="4">
        <v>5.25</v>
      </c>
      <c r="H10" s="4">
        <v>6.6859999999999999</v>
      </c>
      <c r="I10" s="10"/>
      <c r="J10" s="11"/>
      <c r="K10" s="8">
        <f t="shared" si="0"/>
        <v>6.0649999999999995</v>
      </c>
      <c r="L10" s="8">
        <f t="shared" si="0"/>
        <v>6.2780000000000005</v>
      </c>
      <c r="O10" s="9"/>
      <c r="P10" s="9"/>
      <c r="Q10" s="9"/>
      <c r="R10" s="9"/>
    </row>
    <row r="11" spans="1:24" x14ac:dyDescent="0.35">
      <c r="A11" s="34"/>
      <c r="B11" s="35"/>
      <c r="C11" s="35"/>
      <c r="D11" s="14" t="s">
        <v>12</v>
      </c>
      <c r="E11" s="4" t="s">
        <v>13</v>
      </c>
      <c r="F11" s="4" t="s">
        <v>14</v>
      </c>
      <c r="G11" s="4" t="s">
        <v>13</v>
      </c>
      <c r="H11" s="4" t="s">
        <v>14</v>
      </c>
      <c r="I11" s="12"/>
      <c r="J11" s="13"/>
      <c r="K11" s="8"/>
      <c r="L11" s="8"/>
      <c r="O11" s="9"/>
      <c r="P11" s="9"/>
      <c r="Q11" s="9"/>
      <c r="R11" s="9"/>
    </row>
  </sheetData>
  <mergeCells count="11">
    <mergeCell ref="E4:F4"/>
    <mergeCell ref="G4:H4"/>
    <mergeCell ref="I4:J4"/>
    <mergeCell ref="X4:X5"/>
    <mergeCell ref="A7:A11"/>
    <mergeCell ref="B7:B11"/>
    <mergeCell ref="C7:C11"/>
    <mergeCell ref="A4:A6"/>
    <mergeCell ref="B4:B6"/>
    <mergeCell ref="C4:C6"/>
    <mergeCell ref="D4:D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BENGKULU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Annisa Zahara</dc:creator>
  <cp:lastModifiedBy>Wella Hekmuseta</cp:lastModifiedBy>
  <dcterms:created xsi:type="dcterms:W3CDTF">2020-12-28T13:06:42Z</dcterms:created>
  <dcterms:modified xsi:type="dcterms:W3CDTF">2024-05-21T06:03:38Z</dcterms:modified>
</cp:coreProperties>
</file>